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<sst xmlns="http://schemas.openxmlformats.org/spreadsheetml/2006/main" count="238" uniqueCount="146">
  <si>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</si>
  <si>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</si>
  <si>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</si>
  <si>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</si>
  <si>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</si>
  <si>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</si>
  <si>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</si>
  <si>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</si>
  <si>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</si>
  <si>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</si>
  <si>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</si>
  <si>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</si>
  <si>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</si>
  <si>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</si>
  <si>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</si>
  <si>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</si>
  <si>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</si>
  <si>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</si>
  <si>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</si>
  <si>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</si>
  <si>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</si>
  <si>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</si>
  <si>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</si>
  <si>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</si>
  <si>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</si>
  <si>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</si>
  <si>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</si>
  <si>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</si>
  <si>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</si>
  <si>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</si>
  <si>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</si>
  <si>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</si>
  <si>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</si>
  <si>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</si>
  <si>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</si>
  <si>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Държавни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</si>
  <si>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</si>
  <si>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</si>
  <si>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</si>
  <si>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</si>
  <si>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</si>
  <si>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</si>
  <si>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</si>
  <si>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</si>
  <si>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</si>
  <si>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</si>
  <si>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</si>
  <si>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</si>
  <si>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</si>
  <si>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</si>
  <si>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</si>
  <si>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</si>
  <si>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</si>
  <si>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</si>
  <si>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</si>
  <si>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</si>
  <si>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</si>
  <si>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</si>
  <si>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</si>
  <si>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</si>
  <si>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</si>
  <si>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</si>
  <si>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</si>
  <si>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</si>
  <si>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</si>
  <si>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</si>
  <si>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</si>
  <si>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</si>
  <si>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</si>
  <si>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</si>
  <si>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</si>
  <si>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</si>
  <si>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</si>
  <si>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</si>
  <si>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</si>
  <si>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</si>
  <si>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</si>
  <si>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</si>
  <si>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</si>
  <si>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</si>
  <si>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</si>
  <si>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</si>
  <si>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</si>
  <si>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</si>
  <si>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</si>
  <si>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</si>
  <si>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</si>
  <si>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</si>
  <si>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338 Ресурсно подпомагане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</si>
  <si>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</si>
  <si>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</si>
  <si>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</si>
  <si>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</si>
  <si>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</si>
  <si>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</si>
  <si>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</si>
  <si>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</si>
  <si>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</si>
  <si>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</si>
  <si>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</si>
  <si>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</si>
  <si>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</si>
  <si>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</si>
  <si>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</si>
  <si>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</si>
  <si>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</si>
  <si>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</si>
  <si>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</si>
  <si>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</si>
  <si>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</si>
  <si>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</si>
  <si>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</si>
  <si>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</si>
  <si>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</si>
  <si>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</si>
  <si>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</si>
  <si>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</si>
  <si>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</si>
  <si>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</si>
  <si>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</si>
  <si>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</si>
  <si>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</si>
  <si>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</si>
  <si>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</si>
  <si>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</si>
  <si>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</si>
  <si>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Разходи </t>
  </si>
  <si>
    <t xml:space="preserve">РЕКАПИТУЛАЦИЯ ЗА ФУНКЦИЯ ІІІ. Функция Образование </t>
  </si>
  <si>
    <t>Щ А Т Н И   Б Р О Й К И</t>
  </si>
  <si>
    <t>0111</t>
  </si>
  <si>
    <t>В Т.Ч. ПО ТРУДОВИ ПРАВООТНОШЕНИЯ</t>
  </si>
  <si>
    <t>1600</t>
  </si>
  <si>
    <t>Брой деца в ДГ</t>
  </si>
  <si>
    <t>8700</t>
  </si>
  <si>
    <t>ЧИСЛЕНОСТ НА ПЕРС. НА МИН.РАБОТНА ЗАПЛАТА - 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</si>
  <si>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</si>
  <si>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</si>
  <si>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</si>
  <si>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1600 </t>
  </si>
  <si>
    <t xml:space="preserve">Брой деца в ДГ </t>
  </si>
  <si>
    <t xml:space="preserve">8700 </t>
  </si>
  <si>
    <t xml:space="preserve">ЧИСЛЕНОСТ НА ПЕРС. НА МИН.РАБОТНА ЗАПЛАТА - БРОЙ </t>
  </si>
  <si>
    <t xml:space="preserve">Общо  приходи от Държавни Дейности </t>
  </si>
  <si>
    <t xml:space="preserve">Община:  ДГ №2 "Осми март" </t>
  </si>
  <si>
    <t xml:space="preserve"> - Държавни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</si>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</sst>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PageLayoutView="0" workbookViewId="0" topLeftCell="A16">
      <selection activeCell="K6" sqref="K6"/>
    </sheetView>
  </sheetViews>
  <sheetFormatPr defaultColWidth="11.57421875" defaultRowHeight="12.75"/>
  <cols>
    <col min="1" max="1" width="32.7109375" style="0" customWidth="1"/>
    <col min="2" max="2" width="33.140625" style="0" customWidth="1"/>
    <col min="3" max="3" width="10.28125" style="0" customWidth="1"/>
    <col min="4" max="4" width="8.8515625" style="0" customWidth="1"/>
    <col min="5" max="5" width="8.140625" style="0" customWidth="1"/>
    <col min="6" max="6" width="9.2812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0.71875" style="0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6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257412</v>
      </c>
      <c r="E15" s="8">
        <f>D15-C15</f>
        <v>257412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257412</v>
      </c>
      <c r="E16" s="8">
        <f>D16-C16</f>
        <v>257412</v>
      </c>
      <c r="F16" s="9">
        <f>IF(C16=0,0,(D16/C16))*100</f>
        <v>0</v>
      </c>
    </row>
    <row r="17" spans="1:6" ht="16.5" customHeight="1">
      <c r="A17" s="20" t="s">
        <v>41</v>
      </c>
      <c r="B17" s="7" t="s">
        <v>42</v>
      </c>
      <c r="C17" s="8">
        <v>2475</v>
      </c>
      <c r="D17" s="8">
        <v>2475</v>
      </c>
      <c r="E17" s="8">
        <f>D17-C17</f>
        <v>0</v>
      </c>
      <c r="F17" s="9">
        <f>IF(C17=0,0,(D17/C17))*100</f>
        <v>100</v>
      </c>
    </row>
    <row r="18" spans="1:6" ht="16.5" customHeight="1">
      <c r="A18" s="20" t="s">
        <v>43</v>
      </c>
      <c r="B18" s="7" t="s">
        <v>44</v>
      </c>
      <c r="C18" s="8">
        <v>2475</v>
      </c>
      <c r="D18" s="8">
        <v>2475</v>
      </c>
      <c r="E18" s="8">
        <f>D18-C18</f>
        <v>0</v>
      </c>
      <c r="F18" s="9">
        <f>IF(C18=0,0,(D18/C18))*100</f>
        <v>100</v>
      </c>
    </row>
    <row r="19" spans="1:6" ht="16.5" customHeight="1">
      <c r="A19" s="5" t="s">
        <v>17</v>
      </c>
      <c r="B19" s="5"/>
      <c r="C19" s="11">
        <v>2475</v>
      </c>
      <c r="D19" s="11">
        <v>259887</v>
      </c>
      <c r="E19" s="11">
        <f>D19-C19</f>
        <v>257412</v>
      </c>
      <c r="F19" s="12">
        <f>IF(C19=0,0,(D19/C19))*100</f>
        <v>10500.484848484848</v>
      </c>
    </row>
    <row r="20" spans="1:6" ht="15" customHeight="1">
      <c r="A20" s="10" t="s">
        <v>18</v>
      </c>
      <c r="B20" s="5"/>
      <c r="C20" s="5"/>
      <c r="D20" s="5"/>
      <c r="E20" s="5"/>
      <c r="F20" s="19"/>
    </row>
    <row r="21" spans="1:6" ht="16.5" customHeight="1">
      <c r="A21" s="7"/>
      <c r="B21" s="7"/>
      <c r="C21" s="8"/>
      <c r="D21" s="8"/>
      <c r="E21" s="8">
        <f>D21-C21</f>
        <v>0</v>
      </c>
      <c r="F21" s="9">
        <f>IF(C21=0,0,(D21/C21))*100</f>
        <v>0</v>
      </c>
    </row>
    <row r="22" spans="1:6" ht="16.5" customHeight="1">
      <c r="A22" s="5" t="s">
        <v>19</v>
      </c>
      <c r="B22" s="5"/>
      <c r="C22" s="11"/>
      <c r="D22" s="11"/>
      <c r="E22" s="11">
        <f>D22-C22</f>
        <v>0</v>
      </c>
      <c r="F22" s="12">
        <f>IF(C22=0,0,(D22/C22))*100</f>
        <v>0</v>
      </c>
    </row>
    <row r="23" spans="1:6" ht="15" customHeight="1">
      <c r="A23" s="5" t="s">
        <v>20</v>
      </c>
      <c r="B23" s="5"/>
      <c r="C23" s="16">
        <f>C13+C19+C22</f>
        <v>2475</v>
      </c>
      <c r="D23" s="16">
        <f>D13+D19+D22</f>
        <v>259887</v>
      </c>
      <c r="E23" s="16">
        <f>E13+E19+E22</f>
        <v>257412</v>
      </c>
      <c r="F23" s="17">
        <f>IF(C23=0,0,(D23/C23))*100</f>
        <v>10500.484848484848</v>
      </c>
    </row>
    <row r="24" spans="1:6" ht="15" customHeight="1">
      <c r="A24" s="5" t="s">
        <v>21</v>
      </c>
      <c r="B24" s="5"/>
      <c r="C24" s="5"/>
      <c r="D24" s="5"/>
      <c r="E24" s="5"/>
      <c r="F24" s="19"/>
    </row>
    <row r="25" spans="1:6" ht="16.5" customHeight="1">
      <c r="A25" s="7" t="s">
        <v>45</v>
      </c>
      <c r="B25" s="7" t="s">
        <v>46</v>
      </c>
      <c r="C25" s="8">
        <v>0</v>
      </c>
      <c r="D25" s="8">
        <v>-93941</v>
      </c>
      <c r="E25" s="8">
        <f>D25-C25</f>
        <v>-93941</v>
      </c>
      <c r="F25" s="9">
        <f>IF(C25=0,0,(D25/C25))*100</f>
        <v>0</v>
      </c>
    </row>
    <row r="26" spans="1:6" ht="16.5" customHeight="1">
      <c r="A26" s="7" t="s">
        <v>47</v>
      </c>
      <c r="B26" s="7" t="s">
        <v>48</v>
      </c>
      <c r="C26" s="8">
        <v>0</v>
      </c>
      <c r="D26" s="8">
        <v>-93941</v>
      </c>
      <c r="E26" s="8">
        <f>D26-C26</f>
        <v>-93941</v>
      </c>
      <c r="F26" s="9">
        <f>IF(C26=0,0,(D26/C26))*100</f>
        <v>0</v>
      </c>
    </row>
    <row r="27" spans="1:24" ht="16.5" customHeight="1">
      <c r="A27" s="5" t="s">
        <v>22</v>
      </c>
      <c r="B27" s="21"/>
      <c r="C27" s="11"/>
      <c r="D27" s="11">
        <v>-93941</v>
      </c>
      <c r="E27" s="11">
        <f>D27-C27</f>
        <v>-93941</v>
      </c>
      <c r="F27" s="12">
        <f>IF(C27=0,0,(D27/C27))*100</f>
        <v>0</v>
      </c>
      <c r="S27" s="1"/>
      <c r="T27" s="1"/>
      <c r="U27" s="1"/>
      <c r="V27" s="1"/>
      <c r="W27" s="1"/>
      <c r="X27" s="1"/>
    </row>
    <row r="28" spans="1:6" s="31" customFormat="1" ht="15" customHeight="1">
      <c r="A28" s="5" t="s">
        <v>142</v>
      </c>
      <c r="B28" s="5"/>
      <c r="C28" s="16">
        <f>C23+C27</f>
        <v>2475</v>
      </c>
      <c r="D28" s="16">
        <f>D23+D27</f>
        <v>165946</v>
      </c>
      <c r="E28" s="16">
        <f>E23+E27</f>
        <v>163471</v>
      </c>
      <c r="F28" s="17">
        <f>IF(C28=0,0,(D28/C28))*100</f>
        <v>6704.888888888889</v>
      </c>
    </row>
    <row r="29" spans="2:6" ht="12.75" customHeight="1">
      <c r="B29" s="73" t="s">
        <v>23</v>
      </c>
      <c r="C29" s="72"/>
      <c r="D29" s="72"/>
      <c r="E29" s="72"/>
      <c r="F29" s="72"/>
    </row>
    <row r="30" spans="2:6" ht="12.75" customHeight="1">
      <c r="B30" s="58" t="s">
        <v>144</v>
      </c>
      <c r="C30" s="58"/>
      <c r="D30" s="58"/>
      <c r="E30" s="58"/>
      <c r="F30" s="58"/>
    </row>
    <row r="31" spans="1:10" ht="15.75" customHeight="1">
      <c r="A31" s="22" t="s">
        <v>143</v>
      </c>
      <c r="B31" s="22" t="s">
        <v>145</v>
      </c>
      <c r="C31" s="1"/>
      <c r="D31" s="1" t="s">
        <v>3</v>
      </c>
      <c r="E31" s="2">
        <v>6</v>
      </c>
      <c r="G31" s="1"/>
      <c r="H31" s="1"/>
      <c r="I31" s="1"/>
      <c r="J31" s="1"/>
    </row>
    <row r="32" spans="1:6" ht="38.25" customHeight="1">
      <c r="A32" s="67" t="s">
        <v>5</v>
      </c>
      <c r="B32" s="68" t="s">
        <v>4</v>
      </c>
      <c r="C32" s="69" t="s">
        <v>6</v>
      </c>
      <c r="D32" s="69" t="s">
        <v>7</v>
      </c>
      <c r="E32" s="69" t="s">
        <v>8</v>
      </c>
      <c r="F32" s="70" t="s">
        <v>9</v>
      </c>
    </row>
    <row r="33" spans="1:7" ht="18.75" customHeight="1">
      <c r="A33" s="23" t="s">
        <v>23</v>
      </c>
      <c r="B33" s="24"/>
      <c r="C33" s="25"/>
      <c r="D33" s="25"/>
      <c r="E33" s="25"/>
      <c r="F33" s="25"/>
      <c r="G33" s="4"/>
    </row>
    <row r="34" spans="1:7" ht="15" customHeight="1">
      <c r="A34" s="26"/>
      <c r="B34" s="24"/>
      <c r="C34" s="25"/>
      <c r="D34" s="25"/>
      <c r="E34" s="25"/>
      <c r="F34" s="25"/>
      <c r="G34" s="4"/>
    </row>
    <row r="35" spans="1:7" ht="18.75" customHeight="1">
      <c r="A35" s="23" t="s">
        <v>49</v>
      </c>
      <c r="B35" s="24"/>
      <c r="C35" s="25"/>
      <c r="D35" s="25"/>
      <c r="E35" s="25"/>
      <c r="F35" s="25"/>
      <c r="G35" s="4"/>
    </row>
    <row r="36" spans="1:7" ht="15" customHeight="1">
      <c r="A36" s="26" t="s">
        <v>34</v>
      </c>
      <c r="B36" s="24"/>
      <c r="C36" s="25"/>
      <c r="D36" s="25"/>
      <c r="E36" s="25"/>
      <c r="F36" s="25"/>
      <c r="G36" s="4"/>
    </row>
    <row r="37" spans="1:7" ht="15" customHeight="1">
      <c r="A37" s="26" t="s">
        <v>50</v>
      </c>
      <c r="B37" s="24"/>
      <c r="C37" s="25"/>
      <c r="D37" s="25"/>
      <c r="E37" s="25"/>
      <c r="F37" s="25"/>
      <c r="G37" s="4"/>
    </row>
    <row r="38" spans="1:6" ht="14.25" customHeight="1">
      <c r="A38" s="27"/>
      <c r="B38" s="24"/>
      <c r="C38" s="25"/>
      <c r="D38" s="25"/>
      <c r="E38" s="25"/>
      <c r="F38" s="25"/>
    </row>
    <row r="39" spans="1:10" ht="12.75" customHeight="1">
      <c r="A39" s="29" t="s">
        <v>52</v>
      </c>
      <c r="B39" s="24" t="s">
        <v>53</v>
      </c>
      <c r="C39" s="25">
        <v>325775</v>
      </c>
      <c r="D39" s="25">
        <v>124326</v>
      </c>
      <c r="E39" s="25">
        <f aca="true" t="shared" si="0" ref="E39:E58">D39-C39</f>
        <v>-201449</v>
      </c>
      <c r="F39" s="30">
        <f aca="true" t="shared" si="1" ref="F39:F58">IF(C39=0,0,(D39/C39)*100)</f>
        <v>38.16314941293838</v>
      </c>
      <c r="G39">
        <v>325775</v>
      </c>
      <c r="H39">
        <v>124326</v>
      </c>
      <c r="I39" t="s">
        <v>51</v>
      </c>
      <c r="J39">
        <v>1</v>
      </c>
    </row>
    <row r="40" spans="1:10" ht="12.75" customHeight="1">
      <c r="A40" s="29" t="s">
        <v>54</v>
      </c>
      <c r="B40" s="24" t="s">
        <v>55</v>
      </c>
      <c r="C40" s="25">
        <v>325775</v>
      </c>
      <c r="D40" s="25">
        <v>124326</v>
      </c>
      <c r="E40" s="25">
        <f t="shared" si="0"/>
        <v>-201449</v>
      </c>
      <c r="F40" s="30">
        <f t="shared" si="1"/>
        <v>38.16314941293838</v>
      </c>
      <c r="G40">
        <v>0</v>
      </c>
      <c r="H40">
        <v>0</v>
      </c>
      <c r="I40" t="s">
        <v>51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14308</v>
      </c>
      <c r="D41" s="25">
        <v>7707</v>
      </c>
      <c r="E41" s="25">
        <f t="shared" si="0"/>
        <v>-6601</v>
      </c>
      <c r="F41" s="30">
        <f t="shared" si="1"/>
        <v>53.86497064579257</v>
      </c>
      <c r="G41">
        <v>14308</v>
      </c>
      <c r="H41">
        <v>7707</v>
      </c>
      <c r="I41" t="s">
        <v>51</v>
      </c>
      <c r="J41">
        <v>1</v>
      </c>
    </row>
    <row r="42" spans="1:10" ht="12.75" customHeight="1">
      <c r="A42" s="29" t="s">
        <v>58</v>
      </c>
      <c r="B42" s="24" t="s">
        <v>59</v>
      </c>
      <c r="C42" s="25">
        <v>2000</v>
      </c>
      <c r="D42" s="25">
        <v>0</v>
      </c>
      <c r="E42" s="25">
        <f t="shared" si="0"/>
        <v>-2000</v>
      </c>
      <c r="F42" s="30">
        <f t="shared" si="1"/>
        <v>0</v>
      </c>
      <c r="G42">
        <v>0</v>
      </c>
      <c r="H42">
        <v>0</v>
      </c>
      <c r="I42" t="s">
        <v>51</v>
      </c>
      <c r="J42">
        <v>0</v>
      </c>
    </row>
    <row r="43" spans="1:10" ht="12.75" customHeight="1">
      <c r="A43" s="29" t="s">
        <v>60</v>
      </c>
      <c r="B43" s="24" t="s">
        <v>61</v>
      </c>
      <c r="C43" s="25">
        <v>12308</v>
      </c>
      <c r="D43" s="25">
        <v>7707</v>
      </c>
      <c r="E43" s="25">
        <f t="shared" si="0"/>
        <v>-4601</v>
      </c>
      <c r="F43" s="30">
        <f t="shared" si="1"/>
        <v>62.61780955476113</v>
      </c>
      <c r="G43">
        <v>0</v>
      </c>
      <c r="H43">
        <v>0</v>
      </c>
      <c r="I43" t="s">
        <v>51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71591</v>
      </c>
      <c r="D44" s="25">
        <v>27895</v>
      </c>
      <c r="E44" s="25">
        <f t="shared" si="0"/>
        <v>-43696</v>
      </c>
      <c r="F44" s="30">
        <f t="shared" si="1"/>
        <v>38.96439496584767</v>
      </c>
      <c r="G44">
        <v>71591</v>
      </c>
      <c r="H44">
        <v>27895</v>
      </c>
      <c r="I44" t="s">
        <v>51</v>
      </c>
      <c r="J44">
        <v>1</v>
      </c>
    </row>
    <row r="45" spans="1:10" ht="12.75" customHeight="1">
      <c r="A45" s="29" t="s">
        <v>64</v>
      </c>
      <c r="B45" s="24" t="s">
        <v>65</v>
      </c>
      <c r="C45" s="25">
        <v>40790</v>
      </c>
      <c r="D45" s="25">
        <v>15363</v>
      </c>
      <c r="E45" s="25">
        <f t="shared" si="0"/>
        <v>-25427</v>
      </c>
      <c r="F45" s="30">
        <f t="shared" si="1"/>
        <v>37.663643049767096</v>
      </c>
      <c r="G45">
        <v>0</v>
      </c>
      <c r="H45">
        <v>0</v>
      </c>
      <c r="I45" t="s">
        <v>51</v>
      </c>
      <c r="J45">
        <v>0</v>
      </c>
    </row>
    <row r="46" spans="1:10" ht="12.75" customHeight="1">
      <c r="A46" s="29" t="s">
        <v>66</v>
      </c>
      <c r="B46" s="24" t="s">
        <v>67</v>
      </c>
      <c r="C46" s="25">
        <v>9392</v>
      </c>
      <c r="D46" s="25">
        <v>3712</v>
      </c>
      <c r="E46" s="25">
        <f t="shared" si="0"/>
        <v>-5680</v>
      </c>
      <c r="F46" s="30">
        <f t="shared" si="1"/>
        <v>39.522998296422486</v>
      </c>
      <c r="G46">
        <v>0</v>
      </c>
      <c r="H46">
        <v>0</v>
      </c>
      <c r="I46" t="s">
        <v>51</v>
      </c>
      <c r="J46">
        <v>0</v>
      </c>
    </row>
    <row r="47" spans="1:10" ht="12.75" customHeight="1">
      <c r="A47" s="29" t="s">
        <v>68</v>
      </c>
      <c r="B47" s="24" t="s">
        <v>69</v>
      </c>
      <c r="C47" s="25">
        <v>15709</v>
      </c>
      <c r="D47" s="25">
        <v>6201</v>
      </c>
      <c r="E47" s="25">
        <f t="shared" si="0"/>
        <v>-9508</v>
      </c>
      <c r="F47" s="30">
        <f t="shared" si="1"/>
        <v>39.47418677191419</v>
      </c>
      <c r="G47">
        <v>0</v>
      </c>
      <c r="H47">
        <v>0</v>
      </c>
      <c r="I47" t="s">
        <v>51</v>
      </c>
      <c r="J47">
        <v>0</v>
      </c>
    </row>
    <row r="48" spans="1:10" ht="12.75" customHeight="1">
      <c r="A48" s="29" t="s">
        <v>70</v>
      </c>
      <c r="B48" s="24" t="s">
        <v>71</v>
      </c>
      <c r="C48" s="25">
        <v>5700</v>
      </c>
      <c r="D48" s="25">
        <v>2619</v>
      </c>
      <c r="E48" s="25">
        <f t="shared" si="0"/>
        <v>-3081</v>
      </c>
      <c r="F48" s="30">
        <f t="shared" si="1"/>
        <v>45.94736842105263</v>
      </c>
      <c r="G48">
        <v>0</v>
      </c>
      <c r="H48">
        <v>0</v>
      </c>
      <c r="I48" t="s">
        <v>51</v>
      </c>
      <c r="J48">
        <v>0</v>
      </c>
    </row>
    <row r="49" spans="1:10" ht="12.75" customHeight="1">
      <c r="A49" s="29" t="s">
        <v>72</v>
      </c>
      <c r="B49" s="24" t="s">
        <v>73</v>
      </c>
      <c r="C49" s="25">
        <v>48740</v>
      </c>
      <c r="D49" s="25">
        <v>6018</v>
      </c>
      <c r="E49" s="25">
        <f t="shared" si="0"/>
        <v>-42722</v>
      </c>
      <c r="F49" s="30">
        <f t="shared" si="1"/>
        <v>12.347148132950348</v>
      </c>
      <c r="G49">
        <v>48740</v>
      </c>
      <c r="H49">
        <v>6018</v>
      </c>
      <c r="I49" t="s">
        <v>51</v>
      </c>
      <c r="J49">
        <v>1</v>
      </c>
    </row>
    <row r="50" spans="1:10" ht="12.75" customHeight="1">
      <c r="A50" s="29" t="s">
        <v>74</v>
      </c>
      <c r="B50" s="24" t="s">
        <v>75</v>
      </c>
      <c r="C50" s="25">
        <v>7488</v>
      </c>
      <c r="D50" s="25">
        <v>4541</v>
      </c>
      <c r="E50" s="25">
        <f t="shared" si="0"/>
        <v>-2947</v>
      </c>
      <c r="F50" s="30">
        <f t="shared" si="1"/>
        <v>60.64369658119658</v>
      </c>
      <c r="G50">
        <v>0</v>
      </c>
      <c r="H50">
        <v>0</v>
      </c>
      <c r="I50" t="s">
        <v>51</v>
      </c>
      <c r="J50">
        <v>0</v>
      </c>
    </row>
    <row r="51" spans="1:10" ht="12.75" customHeight="1">
      <c r="A51" s="29" t="s">
        <v>76</v>
      </c>
      <c r="B51" s="24" t="s">
        <v>77</v>
      </c>
      <c r="C51" s="25">
        <v>25</v>
      </c>
      <c r="D51" s="25">
        <v>0</v>
      </c>
      <c r="E51" s="25">
        <f t="shared" si="0"/>
        <v>-25</v>
      </c>
      <c r="F51" s="30">
        <f t="shared" si="1"/>
        <v>0</v>
      </c>
      <c r="G51">
        <v>0</v>
      </c>
      <c r="H51">
        <v>0</v>
      </c>
      <c r="I51" t="s">
        <v>51</v>
      </c>
      <c r="J51">
        <v>0</v>
      </c>
    </row>
    <row r="52" spans="1:10" ht="12.75" customHeight="1">
      <c r="A52" s="29" t="s">
        <v>78</v>
      </c>
      <c r="B52" s="24" t="s">
        <v>79</v>
      </c>
      <c r="C52" s="25">
        <v>12810</v>
      </c>
      <c r="D52" s="25">
        <v>0</v>
      </c>
      <c r="E52" s="25">
        <f t="shared" si="0"/>
        <v>-12810</v>
      </c>
      <c r="F52" s="30">
        <f t="shared" si="1"/>
        <v>0</v>
      </c>
      <c r="G52">
        <v>0</v>
      </c>
      <c r="H52">
        <v>0</v>
      </c>
      <c r="I52" t="s">
        <v>51</v>
      </c>
      <c r="J52">
        <v>0</v>
      </c>
    </row>
    <row r="53" spans="1:10" ht="12.75" customHeight="1">
      <c r="A53" s="29" t="s">
        <v>80</v>
      </c>
      <c r="B53" s="24" t="s">
        <v>81</v>
      </c>
      <c r="C53" s="25">
        <v>3986</v>
      </c>
      <c r="D53" s="25">
        <v>0</v>
      </c>
      <c r="E53" s="25">
        <f t="shared" si="0"/>
        <v>-3986</v>
      </c>
      <c r="F53" s="30">
        <f t="shared" si="1"/>
        <v>0</v>
      </c>
      <c r="G53">
        <v>0</v>
      </c>
      <c r="H53">
        <v>0</v>
      </c>
      <c r="I53" t="s">
        <v>51</v>
      </c>
      <c r="J53">
        <v>0</v>
      </c>
    </row>
    <row r="54" spans="1:10" s="31" customFormat="1" ht="12.75" customHeight="1">
      <c r="A54" s="29" t="s">
        <v>82</v>
      </c>
      <c r="B54" s="24" t="s">
        <v>83</v>
      </c>
      <c r="C54" s="25">
        <v>6931</v>
      </c>
      <c r="D54" s="25">
        <v>1299</v>
      </c>
      <c r="E54" s="25">
        <f t="shared" si="0"/>
        <v>-5632</v>
      </c>
      <c r="F54" s="30">
        <f t="shared" si="1"/>
        <v>18.741884287981534</v>
      </c>
      <c r="G54">
        <v>0</v>
      </c>
      <c r="H54">
        <v>0</v>
      </c>
      <c r="I54" t="s">
        <v>51</v>
      </c>
      <c r="J54">
        <v>0</v>
      </c>
    </row>
    <row r="55" spans="1:10" ht="12.75" customHeight="1">
      <c r="A55" s="29" t="s">
        <v>84</v>
      </c>
      <c r="B55" s="24" t="s">
        <v>85</v>
      </c>
      <c r="C55" s="25">
        <v>14500</v>
      </c>
      <c r="D55" s="25">
        <v>0</v>
      </c>
      <c r="E55" s="25">
        <f t="shared" si="0"/>
        <v>-14500</v>
      </c>
      <c r="F55" s="30">
        <f t="shared" si="1"/>
        <v>0</v>
      </c>
      <c r="G55">
        <v>0</v>
      </c>
      <c r="H55">
        <v>0</v>
      </c>
      <c r="I55" t="s">
        <v>51</v>
      </c>
      <c r="J55">
        <v>0</v>
      </c>
    </row>
    <row r="56" spans="1:10" ht="12.75" customHeight="1">
      <c r="A56" s="29" t="s">
        <v>86</v>
      </c>
      <c r="B56" s="24" t="s">
        <v>87</v>
      </c>
      <c r="C56" s="25">
        <v>3000</v>
      </c>
      <c r="D56" s="25">
        <v>178</v>
      </c>
      <c r="E56" s="25">
        <f t="shared" si="0"/>
        <v>-2822</v>
      </c>
      <c r="F56" s="30">
        <f t="shared" si="1"/>
        <v>5.933333333333334</v>
      </c>
      <c r="G56">
        <v>0</v>
      </c>
      <c r="H56">
        <v>0</v>
      </c>
      <c r="I56" t="s">
        <v>51</v>
      </c>
      <c r="J56">
        <v>0</v>
      </c>
    </row>
    <row r="57" spans="1:10" ht="12.75" customHeight="1">
      <c r="A57" s="27" t="s">
        <v>51</v>
      </c>
      <c r="B57" s="24"/>
      <c r="C57" s="27">
        <v>460414</v>
      </c>
      <c r="D57" s="27">
        <v>165946</v>
      </c>
      <c r="E57" s="25">
        <f t="shared" si="0"/>
        <v>-294468</v>
      </c>
      <c r="F57" s="30">
        <f t="shared" si="1"/>
        <v>36.042778890303076</v>
      </c>
      <c r="G57" s="31"/>
      <c r="H57" s="32"/>
      <c r="I57" s="33"/>
      <c r="J57" s="33"/>
    </row>
    <row r="58" spans="1:10" ht="12.75" customHeight="1">
      <c r="A58" s="27" t="s">
        <v>24</v>
      </c>
      <c r="B58" s="24"/>
      <c r="C58" s="34">
        <v>460414</v>
      </c>
      <c r="D58" s="34">
        <v>165946</v>
      </c>
      <c r="E58" s="38">
        <f t="shared" si="0"/>
        <v>-294468</v>
      </c>
      <c r="F58" s="30">
        <f t="shared" si="1"/>
        <v>36.042778890303076</v>
      </c>
      <c r="G58" s="31"/>
      <c r="H58" s="35"/>
      <c r="I58" s="36"/>
      <c r="J58" s="33"/>
    </row>
    <row r="59" spans="1:7" ht="15" customHeight="1">
      <c r="A59" s="26" t="s">
        <v>88</v>
      </c>
      <c r="B59" s="24"/>
      <c r="C59" s="25"/>
      <c r="D59" s="25"/>
      <c r="E59" s="25"/>
      <c r="F59" s="25"/>
      <c r="G59" s="4"/>
    </row>
    <row r="60" spans="1:6" ht="14.25" customHeight="1">
      <c r="A60" s="27"/>
      <c r="B60" s="24"/>
      <c r="C60" s="25"/>
      <c r="D60" s="25"/>
      <c r="E60" s="25"/>
      <c r="F60" s="25"/>
    </row>
    <row r="61" spans="1:10" ht="12.75" customHeight="1">
      <c r="A61" s="29" t="s">
        <v>72</v>
      </c>
      <c r="B61" s="24" t="s">
        <v>73</v>
      </c>
      <c r="C61" s="25">
        <v>3231</v>
      </c>
      <c r="D61" s="25">
        <v>0</v>
      </c>
      <c r="E61" s="25">
        <f>D61-C61</f>
        <v>-3231</v>
      </c>
      <c r="F61" s="30">
        <f>IF(C61=0,0,(D61/C61)*100)</f>
        <v>0</v>
      </c>
      <c r="G61">
        <v>3231</v>
      </c>
      <c r="H61">
        <v>0</v>
      </c>
      <c r="I61" t="s">
        <v>51</v>
      </c>
      <c r="J61">
        <v>1</v>
      </c>
    </row>
    <row r="62" spans="1:10" ht="12.75" customHeight="1">
      <c r="A62" s="29" t="s">
        <v>78</v>
      </c>
      <c r="B62" s="24" t="s">
        <v>79</v>
      </c>
      <c r="C62" s="25">
        <v>3231</v>
      </c>
      <c r="D62" s="25">
        <v>0</v>
      </c>
      <c r="E62" s="25">
        <f>D62-C62</f>
        <v>-3231</v>
      </c>
      <c r="F62" s="30">
        <f>IF(C62=0,0,(D62/C62)*100)</f>
        <v>0</v>
      </c>
      <c r="G62">
        <v>0</v>
      </c>
      <c r="H62">
        <v>0</v>
      </c>
      <c r="I62" t="s">
        <v>51</v>
      </c>
      <c r="J62">
        <v>0</v>
      </c>
    </row>
    <row r="63" spans="1:10" ht="12.75" customHeight="1">
      <c r="A63" s="27" t="s">
        <v>51</v>
      </c>
      <c r="B63" s="24"/>
      <c r="C63" s="27">
        <v>3231</v>
      </c>
      <c r="D63" s="27">
        <v>0</v>
      </c>
      <c r="E63" s="25">
        <f>D63-C63</f>
        <v>-3231</v>
      </c>
      <c r="F63" s="30">
        <f>IF(C63=0,0,(D63/C63)*100)</f>
        <v>0</v>
      </c>
      <c r="G63" s="31"/>
      <c r="H63" s="32"/>
      <c r="I63" s="33"/>
      <c r="J63" s="33"/>
    </row>
    <row r="64" spans="1:10" ht="12.75" customHeight="1">
      <c r="A64" s="27" t="s">
        <v>24</v>
      </c>
      <c r="B64" s="24"/>
      <c r="C64" s="34">
        <v>3231</v>
      </c>
      <c r="D64" s="34">
        <v>0</v>
      </c>
      <c r="E64" s="38">
        <f>D64-C64</f>
        <v>-3231</v>
      </c>
      <c r="F64" s="30">
        <f>IF(C64=0,0,(D64/C64)*100)</f>
        <v>0</v>
      </c>
      <c r="G64" s="31"/>
      <c r="H64" s="35"/>
      <c r="I64" s="36"/>
      <c r="J64" s="33"/>
    </row>
    <row r="65" spans="1:7" ht="18.75" customHeight="1">
      <c r="A65" s="23"/>
      <c r="B65" s="24"/>
      <c r="C65" s="25"/>
      <c r="D65" s="25"/>
      <c r="E65" s="25"/>
      <c r="F65" s="25"/>
      <c r="G65" s="4"/>
    </row>
    <row r="66" spans="1:7" ht="15" customHeight="1">
      <c r="A66" s="26" t="s">
        <v>89</v>
      </c>
      <c r="B66" s="24"/>
      <c r="C66" s="25"/>
      <c r="D66" s="25"/>
      <c r="E66" s="25"/>
      <c r="F66" s="25"/>
      <c r="G66" s="4"/>
    </row>
    <row r="67" spans="1:6" ht="10.5" customHeight="1">
      <c r="A67" s="37"/>
      <c r="B67" s="24"/>
      <c r="C67" s="25"/>
      <c r="D67" s="25"/>
      <c r="E67" s="25"/>
      <c r="F67" s="25"/>
    </row>
    <row r="68" spans="1:6" ht="15" customHeight="1">
      <c r="A68" s="37" t="s">
        <v>90</v>
      </c>
      <c r="B68" s="24" t="s">
        <v>91</v>
      </c>
      <c r="C68" s="38">
        <v>325775</v>
      </c>
      <c r="D68" s="38">
        <v>124326</v>
      </c>
      <c r="E68" s="38">
        <f aca="true" t="shared" si="2" ref="E68:E87">D68-C68</f>
        <v>-201449</v>
      </c>
      <c r="F68" s="30">
        <f aca="true" t="shared" si="3" ref="F68:F87">IF(ISERROR((D68/C68)*100),0,(D68/C68)*100)</f>
        <v>38.16314941293838</v>
      </c>
    </row>
    <row r="69" spans="1:14" ht="15" customHeight="1">
      <c r="A69" s="37" t="s">
        <v>92</v>
      </c>
      <c r="B69" s="24" t="s">
        <v>93</v>
      </c>
      <c r="C69" s="38">
        <v>325775</v>
      </c>
      <c r="D69" s="38">
        <v>124326</v>
      </c>
      <c r="E69" s="38">
        <f t="shared" si="2"/>
        <v>-201449</v>
      </c>
      <c r="F69" s="30">
        <f t="shared" si="3"/>
        <v>38.16314941293838</v>
      </c>
      <c r="K69" s="33"/>
      <c r="L69" s="33"/>
      <c r="M69" s="33"/>
      <c r="N69" s="33"/>
    </row>
    <row r="70" spans="1:6" ht="15" customHeight="1">
      <c r="A70" s="37" t="s">
        <v>94</v>
      </c>
      <c r="B70" s="24" t="s">
        <v>95</v>
      </c>
      <c r="C70" s="38">
        <v>14308</v>
      </c>
      <c r="D70" s="38">
        <v>7707</v>
      </c>
      <c r="E70" s="38">
        <f t="shared" si="2"/>
        <v>-6601</v>
      </c>
      <c r="F70" s="30">
        <f t="shared" si="3"/>
        <v>53.86497064579257</v>
      </c>
    </row>
    <row r="71" spans="1:6" ht="15" customHeight="1">
      <c r="A71" s="37" t="s">
        <v>96</v>
      </c>
      <c r="B71" s="24" t="s">
        <v>97</v>
      </c>
      <c r="C71" s="38">
        <v>2000</v>
      </c>
      <c r="D71" s="38">
        <v>0</v>
      </c>
      <c r="E71" s="38">
        <f t="shared" si="2"/>
        <v>-2000</v>
      </c>
      <c r="F71" s="30">
        <f t="shared" si="3"/>
        <v>0</v>
      </c>
    </row>
    <row r="72" spans="1:6" ht="15" customHeight="1">
      <c r="A72" s="37" t="s">
        <v>98</v>
      </c>
      <c r="B72" s="24" t="s">
        <v>99</v>
      </c>
      <c r="C72" s="38">
        <v>12308</v>
      </c>
      <c r="D72" s="38">
        <v>7707</v>
      </c>
      <c r="E72" s="38">
        <f t="shared" si="2"/>
        <v>-4601</v>
      </c>
      <c r="F72" s="30">
        <f t="shared" si="3"/>
        <v>62.61780955476113</v>
      </c>
    </row>
    <row r="73" spans="1:6" ht="15" customHeight="1">
      <c r="A73" s="37" t="s">
        <v>100</v>
      </c>
      <c r="B73" s="24" t="s">
        <v>101</v>
      </c>
      <c r="C73" s="38">
        <v>71591</v>
      </c>
      <c r="D73" s="38">
        <v>27895</v>
      </c>
      <c r="E73" s="38">
        <f t="shared" si="2"/>
        <v>-43696</v>
      </c>
      <c r="F73" s="30">
        <f t="shared" si="3"/>
        <v>38.96439496584767</v>
      </c>
    </row>
    <row r="74" spans="1:6" ht="15" customHeight="1">
      <c r="A74" s="37" t="s">
        <v>102</v>
      </c>
      <c r="B74" s="24" t="s">
        <v>103</v>
      </c>
      <c r="C74" s="38">
        <v>40790</v>
      </c>
      <c r="D74" s="38">
        <v>15363</v>
      </c>
      <c r="E74" s="38">
        <f t="shared" si="2"/>
        <v>-25427</v>
      </c>
      <c r="F74" s="30">
        <f t="shared" si="3"/>
        <v>37.663643049767096</v>
      </c>
    </row>
    <row r="75" spans="1:6" ht="15" customHeight="1">
      <c r="A75" s="37" t="s">
        <v>104</v>
      </c>
      <c r="B75" s="24" t="s">
        <v>105</v>
      </c>
      <c r="C75" s="38">
        <v>9392</v>
      </c>
      <c r="D75" s="38">
        <v>3712</v>
      </c>
      <c r="E75" s="38">
        <f t="shared" si="2"/>
        <v>-5680</v>
      </c>
      <c r="F75" s="30">
        <f t="shared" si="3"/>
        <v>39.522998296422486</v>
      </c>
    </row>
    <row r="76" spans="1:6" ht="15" customHeight="1">
      <c r="A76" s="37" t="s">
        <v>106</v>
      </c>
      <c r="B76" s="24" t="s">
        <v>107</v>
      </c>
      <c r="C76" s="38">
        <v>15709</v>
      </c>
      <c r="D76" s="38">
        <v>6201</v>
      </c>
      <c r="E76" s="38">
        <f t="shared" si="2"/>
        <v>-9508</v>
      </c>
      <c r="F76" s="30">
        <f t="shared" si="3"/>
        <v>39.47418677191419</v>
      </c>
    </row>
    <row r="77" spans="1:6" ht="15" customHeight="1">
      <c r="A77" s="37" t="s">
        <v>108</v>
      </c>
      <c r="B77" s="24" t="s">
        <v>109</v>
      </c>
      <c r="C77" s="38">
        <v>5700</v>
      </c>
      <c r="D77" s="38">
        <v>2619</v>
      </c>
      <c r="E77" s="38">
        <f t="shared" si="2"/>
        <v>-3081</v>
      </c>
      <c r="F77" s="30">
        <f t="shared" si="3"/>
        <v>45.94736842105263</v>
      </c>
    </row>
    <row r="78" spans="1:6" ht="15" customHeight="1">
      <c r="A78" s="37" t="s">
        <v>110</v>
      </c>
      <c r="B78" s="24" t="s">
        <v>111</v>
      </c>
      <c r="C78" s="38">
        <v>51971</v>
      </c>
      <c r="D78" s="38">
        <v>6018</v>
      </c>
      <c r="E78" s="38">
        <f t="shared" si="2"/>
        <v>-45953</v>
      </c>
      <c r="F78" s="30">
        <f t="shared" si="3"/>
        <v>11.579534740528372</v>
      </c>
    </row>
    <row r="79" spans="1:6" ht="15" customHeight="1">
      <c r="A79" s="37" t="s">
        <v>112</v>
      </c>
      <c r="B79" s="24" t="s">
        <v>113</v>
      </c>
      <c r="C79" s="38">
        <v>7488</v>
      </c>
      <c r="D79" s="38">
        <v>4541</v>
      </c>
      <c r="E79" s="38">
        <f t="shared" si="2"/>
        <v>-2947</v>
      </c>
      <c r="F79" s="30">
        <f t="shared" si="3"/>
        <v>60.64369658119658</v>
      </c>
    </row>
    <row r="80" spans="1:6" ht="15" customHeight="1">
      <c r="A80" s="37" t="s">
        <v>114</v>
      </c>
      <c r="B80" s="24" t="s">
        <v>115</v>
      </c>
      <c r="C80" s="38">
        <v>25</v>
      </c>
      <c r="D80" s="38">
        <v>0</v>
      </c>
      <c r="E80" s="38">
        <f t="shared" si="2"/>
        <v>-25</v>
      </c>
      <c r="F80" s="30">
        <f t="shared" si="3"/>
        <v>0</v>
      </c>
    </row>
    <row r="81" spans="1:6" ht="15" customHeight="1">
      <c r="A81" s="37" t="s">
        <v>116</v>
      </c>
      <c r="B81" s="24" t="s">
        <v>117</v>
      </c>
      <c r="C81" s="38">
        <v>16041</v>
      </c>
      <c r="D81" s="38">
        <v>0</v>
      </c>
      <c r="E81" s="38">
        <f t="shared" si="2"/>
        <v>-16041</v>
      </c>
      <c r="F81" s="30">
        <f t="shared" si="3"/>
        <v>0</v>
      </c>
    </row>
    <row r="82" spans="1:6" ht="15" customHeight="1">
      <c r="A82" s="37" t="s">
        <v>118</v>
      </c>
      <c r="B82" s="24" t="s">
        <v>119</v>
      </c>
      <c r="C82" s="38">
        <v>3986</v>
      </c>
      <c r="D82" s="38">
        <v>0</v>
      </c>
      <c r="E82" s="38">
        <f t="shared" si="2"/>
        <v>-3986</v>
      </c>
      <c r="F82" s="30">
        <f t="shared" si="3"/>
        <v>0</v>
      </c>
    </row>
    <row r="83" spans="1:6" ht="15" customHeight="1">
      <c r="A83" s="37" t="s">
        <v>120</v>
      </c>
      <c r="B83" s="24" t="s">
        <v>121</v>
      </c>
      <c r="C83" s="38">
        <v>6931</v>
      </c>
      <c r="D83" s="38">
        <v>1299</v>
      </c>
      <c r="E83" s="38">
        <f t="shared" si="2"/>
        <v>-5632</v>
      </c>
      <c r="F83" s="30">
        <f t="shared" si="3"/>
        <v>18.741884287981534</v>
      </c>
    </row>
    <row r="84" spans="1:6" ht="15" customHeight="1">
      <c r="A84" s="37" t="s">
        <v>122</v>
      </c>
      <c r="B84" s="24" t="s">
        <v>123</v>
      </c>
      <c r="C84" s="38">
        <v>14500</v>
      </c>
      <c r="D84" s="38">
        <v>0</v>
      </c>
      <c r="E84" s="38">
        <f t="shared" si="2"/>
        <v>-14500</v>
      </c>
      <c r="F84" s="30">
        <f t="shared" si="3"/>
        <v>0</v>
      </c>
    </row>
    <row r="85" spans="1:6" ht="15" customHeight="1">
      <c r="A85" s="37" t="s">
        <v>124</v>
      </c>
      <c r="B85" s="24" t="s">
        <v>125</v>
      </c>
      <c r="C85" s="38">
        <v>3000</v>
      </c>
      <c r="D85" s="38">
        <v>178</v>
      </c>
      <c r="E85" s="38">
        <f t="shared" si="2"/>
        <v>-2822</v>
      </c>
      <c r="F85" s="30">
        <f t="shared" si="3"/>
        <v>5.933333333333334</v>
      </c>
    </row>
    <row r="86" spans="1:8" ht="15" customHeight="1">
      <c r="A86" s="39" t="s">
        <v>126</v>
      </c>
      <c r="B86" s="24"/>
      <c r="C86" s="34">
        <v>463645</v>
      </c>
      <c r="D86" s="34">
        <v>165946</v>
      </c>
      <c r="E86" s="38">
        <f t="shared" si="2"/>
        <v>-297699</v>
      </c>
      <c r="F86" s="30">
        <f t="shared" si="3"/>
        <v>35.79160780338405</v>
      </c>
      <c r="G86" s="28"/>
      <c r="H86" s="58"/>
    </row>
    <row r="87" spans="1:8" ht="15" customHeight="1">
      <c r="A87" s="39" t="s">
        <v>25</v>
      </c>
      <c r="B87" s="24"/>
      <c r="C87" s="39">
        <v>463645</v>
      </c>
      <c r="D87" s="39">
        <v>165946</v>
      </c>
      <c r="E87" s="38">
        <f t="shared" si="2"/>
        <v>-297699</v>
      </c>
      <c r="F87" s="30">
        <f t="shared" si="3"/>
        <v>35.79160780338405</v>
      </c>
      <c r="G87" s="40"/>
      <c r="H87" s="41"/>
    </row>
    <row r="88" spans="1:9" ht="15" customHeight="1">
      <c r="A88" s="59" t="s">
        <v>127</v>
      </c>
      <c r="B88" s="24"/>
      <c r="C88" s="39"/>
      <c r="D88" s="39"/>
      <c r="E88" s="39"/>
      <c r="F88" s="39"/>
      <c r="H88" s="42"/>
      <c r="I88" s="42"/>
    </row>
    <row r="89" spans="1:6" ht="9.75" customHeight="1">
      <c r="A89" s="37"/>
      <c r="B89" s="24"/>
      <c r="C89" s="38"/>
      <c r="D89" s="38"/>
      <c r="E89" s="38"/>
      <c r="F89" s="39"/>
    </row>
    <row r="90" spans="1:6" ht="15" customHeight="1">
      <c r="A90" s="37" t="s">
        <v>90</v>
      </c>
      <c r="B90" s="24" t="s">
        <v>91</v>
      </c>
      <c r="C90" s="38">
        <v>325775</v>
      </c>
      <c r="D90" s="38">
        <v>124326</v>
      </c>
      <c r="E90" s="38">
        <f aca="true" t="shared" si="4" ref="E90:E112">D90-C90</f>
        <v>-201449</v>
      </c>
      <c r="F90" s="30">
        <f aca="true" t="shared" si="5" ref="F90:F112">IF(ISERROR((D90/C90)*100),0,(D90/C90)*100)</f>
        <v>38.16314941293838</v>
      </c>
    </row>
    <row r="91" spans="1:6" ht="15" customHeight="1">
      <c r="A91" s="37" t="s">
        <v>92</v>
      </c>
      <c r="B91" s="24" t="s">
        <v>93</v>
      </c>
      <c r="C91" s="38">
        <v>325775</v>
      </c>
      <c r="D91" s="38">
        <v>124326</v>
      </c>
      <c r="E91" s="38">
        <f t="shared" si="4"/>
        <v>-201449</v>
      </c>
      <c r="F91" s="30">
        <f t="shared" si="5"/>
        <v>38.16314941293838</v>
      </c>
    </row>
    <row r="92" spans="1:6" ht="15" customHeight="1">
      <c r="A92" s="37" t="s">
        <v>94</v>
      </c>
      <c r="B92" s="24" t="s">
        <v>95</v>
      </c>
      <c r="C92" s="38">
        <v>14308</v>
      </c>
      <c r="D92" s="38">
        <v>7707</v>
      </c>
      <c r="E92" s="38">
        <f t="shared" si="4"/>
        <v>-6601</v>
      </c>
      <c r="F92" s="30">
        <f t="shared" si="5"/>
        <v>53.86497064579257</v>
      </c>
    </row>
    <row r="93" spans="1:6" ht="15" customHeight="1">
      <c r="A93" s="37" t="s">
        <v>96</v>
      </c>
      <c r="B93" s="24" t="s">
        <v>97</v>
      </c>
      <c r="C93" s="38">
        <v>2000</v>
      </c>
      <c r="D93" s="38">
        <v>0</v>
      </c>
      <c r="E93" s="38">
        <f t="shared" si="4"/>
        <v>-2000</v>
      </c>
      <c r="F93" s="30">
        <f t="shared" si="5"/>
        <v>0</v>
      </c>
    </row>
    <row r="94" spans="1:6" ht="15" customHeight="1">
      <c r="A94" s="37" t="s">
        <v>98</v>
      </c>
      <c r="B94" s="24" t="s">
        <v>99</v>
      </c>
      <c r="C94" s="38">
        <v>12308</v>
      </c>
      <c r="D94" s="38">
        <v>7707</v>
      </c>
      <c r="E94" s="38">
        <f t="shared" si="4"/>
        <v>-4601</v>
      </c>
      <c r="F94" s="30">
        <f t="shared" si="5"/>
        <v>62.61780955476113</v>
      </c>
    </row>
    <row r="95" spans="1:6" ht="15" customHeight="1">
      <c r="A95" s="37" t="s">
        <v>100</v>
      </c>
      <c r="B95" s="24" t="s">
        <v>101</v>
      </c>
      <c r="C95" s="38">
        <v>71591</v>
      </c>
      <c r="D95" s="38">
        <v>27895</v>
      </c>
      <c r="E95" s="38">
        <f t="shared" si="4"/>
        <v>-43696</v>
      </c>
      <c r="F95" s="30">
        <f t="shared" si="5"/>
        <v>38.96439496584767</v>
      </c>
    </row>
    <row r="96" spans="1:6" ht="15" customHeight="1">
      <c r="A96" s="37" t="s">
        <v>102</v>
      </c>
      <c r="B96" s="24" t="s">
        <v>103</v>
      </c>
      <c r="C96" s="38">
        <v>40790</v>
      </c>
      <c r="D96" s="38">
        <v>15363</v>
      </c>
      <c r="E96" s="38">
        <f t="shared" si="4"/>
        <v>-25427</v>
      </c>
      <c r="F96" s="30">
        <f t="shared" si="5"/>
        <v>37.663643049767096</v>
      </c>
    </row>
    <row r="97" spans="1:6" ht="15" customHeight="1">
      <c r="A97" s="37" t="s">
        <v>104</v>
      </c>
      <c r="B97" s="24" t="s">
        <v>105</v>
      </c>
      <c r="C97" s="38">
        <v>9392</v>
      </c>
      <c r="D97" s="38">
        <v>3712</v>
      </c>
      <c r="E97" s="38">
        <f t="shared" si="4"/>
        <v>-5680</v>
      </c>
      <c r="F97" s="30">
        <f t="shared" si="5"/>
        <v>39.522998296422486</v>
      </c>
    </row>
    <row r="98" spans="1:6" ht="15" customHeight="1">
      <c r="A98" s="37" t="s">
        <v>106</v>
      </c>
      <c r="B98" s="24" t="s">
        <v>107</v>
      </c>
      <c r="C98" s="38">
        <v>15709</v>
      </c>
      <c r="D98" s="38">
        <v>6201</v>
      </c>
      <c r="E98" s="38">
        <f t="shared" si="4"/>
        <v>-9508</v>
      </c>
      <c r="F98" s="30">
        <f t="shared" si="5"/>
        <v>39.47418677191419</v>
      </c>
    </row>
    <row r="99" spans="1:6" ht="15" customHeight="1">
      <c r="A99" s="37" t="s">
        <v>108</v>
      </c>
      <c r="B99" s="24" t="s">
        <v>109</v>
      </c>
      <c r="C99" s="38">
        <v>5700</v>
      </c>
      <c r="D99" s="38">
        <v>2619</v>
      </c>
      <c r="E99" s="38">
        <f t="shared" si="4"/>
        <v>-3081</v>
      </c>
      <c r="F99" s="30">
        <f t="shared" si="5"/>
        <v>45.94736842105263</v>
      </c>
    </row>
    <row r="100" spans="1:6" ht="15" customHeight="1">
      <c r="A100" s="37" t="s">
        <v>110</v>
      </c>
      <c r="B100" s="24" t="s">
        <v>111</v>
      </c>
      <c r="C100" s="38">
        <v>51971</v>
      </c>
      <c r="D100" s="38">
        <v>6018</v>
      </c>
      <c r="E100" s="38">
        <f t="shared" si="4"/>
        <v>-45953</v>
      </c>
      <c r="F100" s="30">
        <f t="shared" si="5"/>
        <v>11.579534740528372</v>
      </c>
    </row>
    <row r="101" spans="1:6" ht="15" customHeight="1">
      <c r="A101" s="37" t="s">
        <v>112</v>
      </c>
      <c r="B101" s="24" t="s">
        <v>113</v>
      </c>
      <c r="C101" s="38">
        <v>7488</v>
      </c>
      <c r="D101" s="38">
        <v>4541</v>
      </c>
      <c r="E101" s="38">
        <f t="shared" si="4"/>
        <v>-2947</v>
      </c>
      <c r="F101" s="30">
        <f t="shared" si="5"/>
        <v>60.64369658119658</v>
      </c>
    </row>
    <row r="102" spans="1:6" ht="15" customHeight="1">
      <c r="A102" s="37" t="s">
        <v>114</v>
      </c>
      <c r="B102" s="24" t="s">
        <v>115</v>
      </c>
      <c r="C102" s="38">
        <v>25</v>
      </c>
      <c r="D102" s="38">
        <v>0</v>
      </c>
      <c r="E102" s="38">
        <f t="shared" si="4"/>
        <v>-25</v>
      </c>
      <c r="F102" s="30">
        <f t="shared" si="5"/>
        <v>0</v>
      </c>
    </row>
    <row r="103" spans="1:6" ht="15" customHeight="1">
      <c r="A103" s="37" t="s">
        <v>116</v>
      </c>
      <c r="B103" s="24" t="s">
        <v>117</v>
      </c>
      <c r="C103" s="38">
        <v>16041</v>
      </c>
      <c r="D103" s="38">
        <v>0</v>
      </c>
      <c r="E103" s="38">
        <f t="shared" si="4"/>
        <v>-16041</v>
      </c>
      <c r="F103" s="30">
        <f t="shared" si="5"/>
        <v>0</v>
      </c>
    </row>
    <row r="104" spans="1:6" ht="15" customHeight="1">
      <c r="A104" s="37" t="s">
        <v>118</v>
      </c>
      <c r="B104" s="24" t="s">
        <v>119</v>
      </c>
      <c r="C104" s="38">
        <v>3986</v>
      </c>
      <c r="D104" s="38">
        <v>0</v>
      </c>
      <c r="E104" s="38">
        <f t="shared" si="4"/>
        <v>-3986</v>
      </c>
      <c r="F104" s="30">
        <f t="shared" si="5"/>
        <v>0</v>
      </c>
    </row>
    <row r="105" spans="1:6" ht="15" customHeight="1">
      <c r="A105" s="37" t="s">
        <v>120</v>
      </c>
      <c r="B105" s="24" t="s">
        <v>121</v>
      </c>
      <c r="C105" s="38">
        <v>6931</v>
      </c>
      <c r="D105" s="38">
        <v>1299</v>
      </c>
      <c r="E105" s="38">
        <f t="shared" si="4"/>
        <v>-5632</v>
      </c>
      <c r="F105" s="30">
        <f t="shared" si="5"/>
        <v>18.741884287981534</v>
      </c>
    </row>
    <row r="106" spans="1:6" ht="15" customHeight="1">
      <c r="A106" s="37" t="s">
        <v>122</v>
      </c>
      <c r="B106" s="24" t="s">
        <v>123</v>
      </c>
      <c r="C106" s="38">
        <v>14500</v>
      </c>
      <c r="D106" s="38">
        <v>0</v>
      </c>
      <c r="E106" s="38">
        <f t="shared" si="4"/>
        <v>-14500</v>
      </c>
      <c r="F106" s="30">
        <f t="shared" si="5"/>
        <v>0</v>
      </c>
    </row>
    <row r="107" spans="1:6" ht="15" customHeight="1">
      <c r="A107" s="37" t="s">
        <v>124</v>
      </c>
      <c r="B107" s="24" t="s">
        <v>125</v>
      </c>
      <c r="C107" s="38">
        <v>3000</v>
      </c>
      <c r="D107" s="38">
        <v>178</v>
      </c>
      <c r="E107" s="38">
        <f t="shared" si="4"/>
        <v>-2822</v>
      </c>
      <c r="F107" s="30">
        <f t="shared" si="5"/>
        <v>5.933333333333334</v>
      </c>
    </row>
    <row r="108" spans="1:6" ht="15" customHeight="1">
      <c r="A108" s="39" t="s">
        <v>126</v>
      </c>
      <c r="B108" s="24"/>
      <c r="C108" s="34">
        <v>463645</v>
      </c>
      <c r="D108" s="34">
        <v>165946</v>
      </c>
      <c r="E108" s="38">
        <f t="shared" si="4"/>
        <v>-297699</v>
      </c>
      <c r="F108" s="30">
        <f t="shared" si="5"/>
        <v>35.79160780338405</v>
      </c>
    </row>
    <row r="109" spans="1:6" ht="15" customHeight="1">
      <c r="A109" s="27" t="s">
        <v>26</v>
      </c>
      <c r="B109" s="60"/>
      <c r="C109" s="39">
        <v>463645</v>
      </c>
      <c r="D109" s="39">
        <v>165946</v>
      </c>
      <c r="E109" s="38">
        <f t="shared" si="4"/>
        <v>-297699</v>
      </c>
      <c r="F109" s="30">
        <f t="shared" si="5"/>
        <v>35.79160780338405</v>
      </c>
    </row>
    <row r="110" spans="1:8" ht="12.75" customHeight="1">
      <c r="A110" s="61" t="s">
        <v>31</v>
      </c>
      <c r="C110" s="62">
        <f>G110-G111</f>
        <v>463645</v>
      </c>
      <c r="D110" s="62">
        <f>H110-H111</f>
        <v>165946</v>
      </c>
      <c r="E110" s="62">
        <f t="shared" si="4"/>
        <v>-297699</v>
      </c>
      <c r="F110" s="66">
        <f t="shared" si="5"/>
        <v>35.79160780338405</v>
      </c>
      <c r="G110" s="63">
        <v>463645</v>
      </c>
      <c r="H110" s="63">
        <v>165946</v>
      </c>
    </row>
    <row r="111" spans="1:8" ht="16.5" customHeight="1">
      <c r="A111" s="31" t="s">
        <v>32</v>
      </c>
      <c r="C111" s="64"/>
      <c r="D111" s="64"/>
      <c r="E111" s="64">
        <f t="shared" si="4"/>
        <v>0</v>
      </c>
      <c r="F111" s="66">
        <f t="shared" si="5"/>
        <v>0</v>
      </c>
      <c r="G111" s="65">
        <f>C111</f>
        <v>0</v>
      </c>
      <c r="H111" s="63">
        <f>D111</f>
        <v>0</v>
      </c>
    </row>
    <row r="112" spans="1:8" ht="12.75" customHeight="1">
      <c r="A112" s="61" t="s">
        <v>33</v>
      </c>
      <c r="C112" s="62">
        <f>C110+C111</f>
        <v>463645</v>
      </c>
      <c r="D112" s="62">
        <f>D110+D111</f>
        <v>165946</v>
      </c>
      <c r="E112" s="62">
        <f t="shared" si="4"/>
        <v>-297699</v>
      </c>
      <c r="F112" s="66">
        <f t="shared" si="5"/>
        <v>35.79160780338405</v>
      </c>
      <c r="G112" s="63">
        <f>G110+G111</f>
        <v>463645</v>
      </c>
      <c r="H112" s="63">
        <f>H110+H111</f>
        <v>165946</v>
      </c>
    </row>
    <row r="114" spans="1:7" ht="15.75" customHeight="1">
      <c r="A114" s="22"/>
      <c r="B114" s="22"/>
      <c r="C114" s="1" t="s">
        <v>3</v>
      </c>
      <c r="D114" s="43">
        <v>6</v>
      </c>
      <c r="E114" s="1"/>
      <c r="F114" s="1"/>
      <c r="G114" s="1"/>
    </row>
    <row r="115" spans="1:4" ht="38.25" customHeight="1">
      <c r="A115" s="44" t="s">
        <v>27</v>
      </c>
      <c r="B115" s="45" t="s">
        <v>5</v>
      </c>
      <c r="C115" s="46" t="s">
        <v>28</v>
      </c>
      <c r="D115" s="46" t="s">
        <v>29</v>
      </c>
    </row>
    <row r="116" spans="1:6" ht="18.75" customHeight="1">
      <c r="A116" s="47" t="s">
        <v>23</v>
      </c>
      <c r="B116" s="48"/>
      <c r="C116" s="49"/>
      <c r="D116" s="49"/>
      <c r="E116" s="42"/>
      <c r="F116" s="42"/>
    </row>
    <row r="117" spans="1:6" ht="15" customHeight="1">
      <c r="A117" s="50"/>
      <c r="B117" s="48"/>
      <c r="C117" s="49"/>
      <c r="D117" s="49"/>
      <c r="E117" s="42"/>
      <c r="F117" s="42"/>
    </row>
    <row r="118" spans="1:6" ht="18.75" customHeight="1">
      <c r="A118" s="47" t="s">
        <v>49</v>
      </c>
      <c r="B118" s="48"/>
      <c r="C118" s="49"/>
      <c r="D118" s="49"/>
      <c r="E118" s="42"/>
      <c r="F118" s="42"/>
    </row>
    <row r="119" spans="1:6" ht="15" customHeight="1">
      <c r="A119" s="50" t="s">
        <v>34</v>
      </c>
      <c r="B119" s="48"/>
      <c r="C119" s="49"/>
      <c r="D119" s="49"/>
      <c r="E119" s="42"/>
      <c r="F119" s="42"/>
    </row>
    <row r="120" spans="1:6" ht="15" customHeight="1">
      <c r="A120" s="50" t="s">
        <v>50</v>
      </c>
      <c r="B120" s="48"/>
      <c r="C120" s="49"/>
      <c r="D120" s="49"/>
      <c r="E120" s="42"/>
      <c r="F120" s="42"/>
    </row>
    <row r="121" spans="1:10" ht="12.75" customHeight="1">
      <c r="A121" s="51" t="s">
        <v>52</v>
      </c>
      <c r="B121" s="48" t="s">
        <v>128</v>
      </c>
      <c r="C121" s="52">
        <v>26.5</v>
      </c>
      <c r="D121" s="52">
        <v>26.5</v>
      </c>
      <c r="H121">
        <v>26.5</v>
      </c>
      <c r="I121">
        <v>26.5</v>
      </c>
      <c r="J121">
        <v>1</v>
      </c>
    </row>
    <row r="122" spans="1:10" ht="12.75" customHeight="1">
      <c r="A122" s="51" t="s">
        <v>129</v>
      </c>
      <c r="B122" s="48" t="s">
        <v>130</v>
      </c>
      <c r="C122" s="52">
        <v>26.5</v>
      </c>
      <c r="D122" s="52">
        <v>26.5</v>
      </c>
      <c r="H122">
        <v>0</v>
      </c>
      <c r="I122">
        <v>0</v>
      </c>
      <c r="J122">
        <v>0</v>
      </c>
    </row>
    <row r="123" spans="1:10" ht="12.75" customHeight="1">
      <c r="A123" s="51" t="s">
        <v>131</v>
      </c>
      <c r="B123" s="48" t="s">
        <v>132</v>
      </c>
      <c r="C123" s="52">
        <v>195</v>
      </c>
      <c r="D123" s="52">
        <v>195</v>
      </c>
      <c r="H123">
        <v>0</v>
      </c>
      <c r="I123">
        <v>0</v>
      </c>
      <c r="J123">
        <v>1</v>
      </c>
    </row>
    <row r="124" spans="1:10" ht="12.75" customHeight="1">
      <c r="A124" s="51" t="s">
        <v>133</v>
      </c>
      <c r="B124" s="48" t="s">
        <v>134</v>
      </c>
      <c r="C124" s="52">
        <v>1</v>
      </c>
      <c r="D124" s="52">
        <v>1</v>
      </c>
      <c r="H124">
        <v>0</v>
      </c>
      <c r="I124">
        <v>0</v>
      </c>
      <c r="J124">
        <v>1</v>
      </c>
    </row>
    <row r="125" spans="1:9" ht="12.75" customHeight="1">
      <c r="A125" s="53" t="s">
        <v>24</v>
      </c>
      <c r="B125" s="48"/>
      <c r="C125" s="52">
        <v>26.5</v>
      </c>
      <c r="D125" s="52">
        <v>26.5</v>
      </c>
      <c r="H125">
        <f>SUM(H125)</f>
      </c>
      <c r="I125">
        <f>SUM(I125)</f>
      </c>
    </row>
    <row r="126" spans="1:4" ht="18.75" customHeight="1">
      <c r="A126" s="47"/>
      <c r="B126" s="48"/>
      <c r="C126" s="49"/>
      <c r="D126" s="49"/>
    </row>
    <row r="127" spans="1:4" ht="15" customHeight="1">
      <c r="A127" s="50" t="s">
        <v>89</v>
      </c>
      <c r="B127" s="48"/>
      <c r="C127" s="49"/>
      <c r="D127" s="49"/>
    </row>
    <row r="128" spans="1:9" ht="9.75" customHeight="1">
      <c r="A128" s="50"/>
      <c r="B128" s="48"/>
      <c r="C128" s="49"/>
      <c r="D128" s="49"/>
      <c r="H128" s="42"/>
      <c r="I128" s="42"/>
    </row>
    <row r="129" spans="1:4" ht="15" customHeight="1">
      <c r="A129" s="54" t="s">
        <v>90</v>
      </c>
      <c r="B129" s="48" t="s">
        <v>135</v>
      </c>
      <c r="C129" s="52">
        <v>26.5</v>
      </c>
      <c r="D129" s="52">
        <v>26.5</v>
      </c>
    </row>
    <row r="130" spans="1:4" ht="15" customHeight="1">
      <c r="A130" s="54" t="s">
        <v>136</v>
      </c>
      <c r="B130" s="48" t="s">
        <v>137</v>
      </c>
      <c r="C130" s="52">
        <v>26.5</v>
      </c>
      <c r="D130" s="52">
        <v>26.5</v>
      </c>
    </row>
    <row r="131" spans="1:4" ht="15" customHeight="1">
      <c r="A131" s="54" t="s">
        <v>138</v>
      </c>
      <c r="B131" s="48" t="s">
        <v>139</v>
      </c>
      <c r="C131" s="52">
        <v>195</v>
      </c>
      <c r="D131" s="52">
        <v>195</v>
      </c>
    </row>
    <row r="132" spans="1:4" ht="15" customHeight="1">
      <c r="A132" s="54" t="s">
        <v>140</v>
      </c>
      <c r="B132" s="48" t="s">
        <v>141</v>
      </c>
      <c r="C132" s="52">
        <v>1</v>
      </c>
      <c r="D132" s="52">
        <v>1</v>
      </c>
    </row>
    <row r="133" spans="1:4" ht="15" customHeight="1">
      <c r="A133" s="55" t="s">
        <v>25</v>
      </c>
      <c r="B133" s="48"/>
      <c r="C133" s="56">
        <v>26.5</v>
      </c>
      <c r="D133" s="56">
        <v>26.5</v>
      </c>
    </row>
    <row r="134" spans="1:6" ht="15" customHeight="1">
      <c r="A134" s="50" t="s">
        <v>127</v>
      </c>
      <c r="B134" s="48"/>
      <c r="C134" s="49"/>
      <c r="D134" s="49"/>
      <c r="E134" s="42"/>
      <c r="F134" s="42"/>
    </row>
    <row r="135" spans="1:6" ht="9.75" customHeight="1">
      <c r="A135" s="50"/>
      <c r="B135" s="48"/>
      <c r="C135" s="49"/>
      <c r="D135" s="49"/>
      <c r="E135" s="42"/>
      <c r="F135" s="42"/>
    </row>
    <row r="136" spans="1:10" ht="15" customHeight="1">
      <c r="A136" s="54" t="s">
        <v>90</v>
      </c>
      <c r="B136" s="48" t="s">
        <v>135</v>
      </c>
      <c r="C136" s="71">
        <v>26.5</v>
      </c>
      <c r="D136" s="52">
        <v>26.5</v>
      </c>
      <c r="E136" s="42"/>
      <c r="F136" s="42"/>
      <c r="G136" s="42"/>
      <c r="H136" s="33"/>
      <c r="I136" s="33"/>
      <c r="J136" s="33"/>
    </row>
    <row r="137" spans="1:7" ht="15" customHeight="1">
      <c r="A137" s="54" t="s">
        <v>136</v>
      </c>
      <c r="B137" s="48" t="s">
        <v>137</v>
      </c>
      <c r="C137" s="71">
        <v>26.5</v>
      </c>
      <c r="D137" s="52">
        <v>26.5</v>
      </c>
      <c r="E137" s="42"/>
      <c r="F137" s="42"/>
      <c r="G137" s="42"/>
    </row>
    <row r="138" spans="1:7" ht="15" customHeight="1">
      <c r="A138" s="54" t="s">
        <v>138</v>
      </c>
      <c r="B138" s="48" t="s">
        <v>139</v>
      </c>
      <c r="C138" s="71">
        <v>195</v>
      </c>
      <c r="D138" s="52">
        <v>195</v>
      </c>
      <c r="E138" s="42"/>
      <c r="F138" s="42"/>
      <c r="G138" s="42"/>
    </row>
    <row r="139" spans="1:7" ht="15" customHeight="1">
      <c r="A139" s="54" t="s">
        <v>140</v>
      </c>
      <c r="B139" s="48" t="s">
        <v>141</v>
      </c>
      <c r="C139" s="71">
        <v>1</v>
      </c>
      <c r="D139" s="52">
        <v>1</v>
      </c>
      <c r="E139" s="42"/>
      <c r="F139" s="42"/>
      <c r="G139" s="42"/>
    </row>
    <row r="140" spans="1:6" ht="12.75" customHeight="1">
      <c r="A140" s="53" t="s">
        <v>26</v>
      </c>
      <c r="B140" s="48"/>
      <c r="C140" s="56">
        <v>26.5</v>
      </c>
      <c r="D140" s="56">
        <v>26.5</v>
      </c>
      <c r="E140" s="57"/>
      <c r="F140" s="57"/>
    </row>
    <row r="141" spans="1:7" ht="15" customHeight="1">
      <c r="A141" s="55" t="s">
        <v>30</v>
      </c>
      <c r="B141" s="48"/>
      <c r="C141" s="56">
        <v>26.5</v>
      </c>
      <c r="D141" s="56">
        <v>26.5</v>
      </c>
      <c r="E141" s="57"/>
      <c r="F141" s="57"/>
      <c r="G141" s="33">
        <f>0</f>
        <v>0</v>
      </c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2018-10-16T10:49:13Z</cp:lastPrinted>
  <dcterms:created xsi:type="dcterms:W3CDTF">2018-07-04T07:08:36Z</dcterms:created>
  <dcterms:modified xsi:type="dcterms:W3CDTF">2018-10-16T10:49:15Z</dcterms:modified>
  <cp:category/>
  <cp:version/>
  <cp:contentType/>
  <cp:contentStatus/>
</cp:coreProperties>
</file>