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6945" tabRatio="500" activeTab="0"/>
  </bookViews>
  <sheets>
    <sheet name="Приходи" sheetId="1" r:id="rId1"/>
    <sheet name="Разходи" sheetId="2" r:id="rId2"/>
    <sheet name="Натурални" sheetId="3" r:id="rId3"/>
    <sheet name="Функции" sheetId="4" r:id="rId4"/>
    <sheet name="Групи" sheetId="5" r:id="rId5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<sst xmlns="http://schemas.openxmlformats.org/spreadsheetml/2006/main" count="310" uniqueCount="116">
  <si>
    <t xml:space="preserve"> Бланка стойностни показатели: Приход – Месечен отчет</t>
  </si>
  <si>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</si>
  <si>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</si>
  <si>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</si>
  <si>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</si>
  <si>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</si>
  <si>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</si>
  <si>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</si>
  <si>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</si>
  <si>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</si>
  <si>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>I.Имуществени данъци и неданъчни приходи</t>
  </si>
  <si>
    <t>1. Имуществени и др. данъци</t>
  </si>
  <si>
    <t>Всичко -   1. Имуществени и други данъци:</t>
  </si>
  <si>
    <t>2. Неданъчни приходи</t>
  </si>
  <si>
    <t>Всичко -   2. Неданъчни приходи:</t>
  </si>
  <si>
    <t>III. Трансфери</t>
  </si>
  <si>
    <t>Всичко - III. Трансфери:</t>
  </si>
  <si>
    <t>IV. Временни безлихвени заеми</t>
  </si>
  <si>
    <t>Всичко - IV. Временни безлихвени заеми:</t>
  </si>
  <si>
    <t>Всички приходи (І+ІІІ+ІV)</t>
  </si>
  <si>
    <t>V. Операции с финансови активи и пасиви</t>
  </si>
  <si>
    <t>Всичко - V. Операции с финансови активи и пасиви:</t>
  </si>
  <si>
    <t>Всичко  приходи:</t>
  </si>
  <si>
    <t>Превишение/недостиг на бюджетни средства по триесечия (+/-)</t>
  </si>
  <si>
    <t>Общо  приходи:</t>
  </si>
  <si>
    <t xml:space="preserve"> Бланка стойностни показатели: Разход – Месечен отчет</t>
  </si>
  <si>
    <t>Всичко:</t>
  </si>
  <si>
    <t xml:space="preserve"> Бланка стойностни показатели: Натурални – Месечен отчет</t>
  </si>
  <si>
    <t xml:space="preserve"> Бланка стойностни показатели: Разход, Натурални – Месечен отчет</t>
  </si>
  <si>
    <t xml:space="preserve"> Бланка стойностни показатели: Разход, Натурални – Mесечен отчет</t>
  </si>
  <si>
    <t>Mесец:</t>
  </si>
  <si>
    <t>Mесечен отчет</t>
  </si>
  <si>
    <t/>
  </si>
  <si>
    <t>Държавни Дейности</t>
  </si>
  <si>
    <t>ДГ 2 "Осми март"</t>
  </si>
  <si>
    <t>7505</t>
  </si>
  <si>
    <t>-</t>
  </si>
  <si>
    <t>Трансфери между бюджети (нето)</t>
  </si>
  <si>
    <t>6100</t>
  </si>
  <si>
    <t>вътрешни трансфери в системата на първостепенния разпоредител (+/-)</t>
  </si>
  <si>
    <t>6109</t>
  </si>
  <si>
    <t>III. Функция Образование</t>
  </si>
  <si>
    <t>311 Детски градини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</si>
  <si>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</si>
  <si>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</si>
  <si>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</si>
  <si>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</si>
  <si>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</si>
  <si>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</si>
  <si>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</si>
  <si>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за персонала по извънтрудови правоотношения</t>
  </si>
  <si>
    <t>0202</t>
  </si>
  <si>
    <t>изплатени суми от СБКО, за облекло и други на персонала, с характер на възнаграждение</t>
  </si>
  <si>
    <t>0205</t>
  </si>
  <si>
    <t>обезщетения за персонала, с характер на възнаграждение</t>
  </si>
  <si>
    <t>0208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</si>
  <si>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</si>
  <si>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</si>
  <si>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</si>
  <si>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</si>
  <si>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осигурителни вноски от работодатели за Учителския пенсионен фонд (УчПФ)</t>
  </si>
  <si>
    <t>0552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</si>
  <si>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</si>
  <si>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</si>
  <si>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</si>
  <si>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</si>
  <si>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</si>
  <si>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</si>
  <si>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храна</t>
  </si>
  <si>
    <t>1011</t>
  </si>
  <si>
    <t>постелен инвентар и облекло</t>
  </si>
  <si>
    <t>1013</t>
  </si>
  <si>
    <t>учебни и научно-изследователски разходи и книги за библиотеките</t>
  </si>
  <si>
    <t>1014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</si>
  <si>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</si>
  <si>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</si>
  <si>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</si>
  <si>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</si>
  <si>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</si>
  <si>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</si>
  <si>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</si>
  <si>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</si>
  <si>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</si>
  <si>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</si>
  <si>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разходи за застраховки</t>
  </si>
  <si>
    <t>1062</t>
  </si>
  <si>
    <t>други разходи, некласифицирани в другите параграфи и подпараграфи</t>
  </si>
  <si>
    <t>1098</t>
  </si>
  <si>
    <t>Всичко - Разходи:</t>
  </si>
  <si>
    <t>Капиталови разходи</t>
  </si>
  <si>
    <t>Придобиване на дълготрайни материални активи</t>
  </si>
  <si>
    <t>5200</t>
  </si>
  <si>
    <t>придобиване на друго оборудване, машини и съоръжения</t>
  </si>
  <si>
    <t>5203</t>
  </si>
  <si>
    <t>Всичко - Капиталови разходи:</t>
  </si>
  <si>
    <t>Всичко - 311 Детски градини:</t>
  </si>
  <si>
    <t>337 Център за подкрепа за личностно развитие</t>
  </si>
  <si>
    <t>Всичко - 337 Център за подкрепа за личностно развитие:</t>
  </si>
  <si>
    <t>338 Ресурсно подпомагане</t>
  </si>
  <si>
    <t>Всичко - 338 Ресурсно подпомагане:</t>
  </si>
  <si>
    <t>Всичко - :</t>
  </si>
  <si>
    <t>Всичко - III. Функция Образование:</t>
  </si>
  <si>
    <t>VII. Функция Култура, спорт, почивни дейности и религиозно дело</t>
  </si>
  <si>
    <t>Група Б) Физическа култура и спорт</t>
  </si>
  <si>
    <t>713 Спорт за всички</t>
  </si>
  <si>
    <t>Всичко - 713 Спорт за всички:</t>
  </si>
  <si>
    <t>Всичко - Група Б) Физическа култура и спорт:</t>
  </si>
  <si>
    <t>Всичко - VII. Функция Култура, спорт, почивни дейности и религиозно дело:</t>
  </si>
  <si>
    <t>Щ А Т Н И   Б Р О Й К И</t>
  </si>
  <si>
    <t>В Т.Ч. ПО ТРУДОВИ ПРАВООТНОШЕНИЯ</t>
  </si>
  <si>
    <t>0111</t>
  </si>
  <si>
    <t>Брой деца в ДГ</t>
  </si>
  <si>
    <t>1600</t>
  </si>
  <si>
    <t>Рекапитулация по функции: Разход</t>
  </si>
  <si>
    <t>Рекапитулация по функции: Натурални</t>
  </si>
  <si>
    <t>Рекапитулация по групи: Разход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</si>
</sst>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31"/>
      </left>
      <right>
        <color indexed="63"/>
      </right>
      <top style="medium">
        <color indexed="31"/>
      </top>
      <bottom>
        <color indexed="63"/>
      </bottom>
    </border>
    <border>
      <left style="medium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31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3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4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GridLines="0" tabSelected="1" zoomScalePageLayoutView="0" workbookViewId="0" topLeftCell="A1">
      <pane xSplit="3" ySplit="6" topLeftCell="D2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" sqref="B2:G2"/>
    </sheetView>
  </sheetViews>
  <sheetFormatPr defaultColWidth="9.00390625" defaultRowHeight="16.5" customHeight="1"/>
  <cols>
    <col min="1" max="1" width="0.2890625" style="1" customWidth="1"/>
    <col min="2" max="2" width="31.8515625" style="1" customWidth="1"/>
    <col min="3" max="3" width="10.28125" style="1" customWidth="1"/>
    <col min="4" max="4" width="11.140625" style="1" customWidth="1"/>
    <col min="5" max="5" width="11.421875" style="1" customWidth="1"/>
    <col min="6" max="7" width="10.57421875" style="1" customWidth="1"/>
    <col min="8" max="9" width="20.57421875" style="1" hidden="1" customWidth="1"/>
    <col min="10" max="10" width="20.57421875" style="1" customWidth="1"/>
    <col min="11" max="249" width="9.00390625" style="1" customWidth="1"/>
    <col min="250" max="16384" width="9.00390625" style="2" customWidth="1"/>
  </cols>
  <sheetData>
    <row r="1" ht="3" customHeight="1">
      <c r="A1" s="3"/>
    </row>
    <row r="2" spans="1:7" ht="21.75" customHeight="1">
      <c r="A2" s="4" t="s">
        <v>33</v>
      </c>
      <c r="B2" s="33" t="s">
        <v>0</v>
      </c>
      <c r="C2" s="33"/>
      <c r="D2" s="33"/>
      <c r="E2" s="33"/>
      <c r="F2" s="33"/>
      <c r="G2" s="33"/>
    </row>
    <row r="3" spans="1:7" s="6" customFormat="1" ht="18" customHeight="1">
      <c r="A3" s="5">
        <v>12</v>
      </c>
      <c r="B3" s="34" t="s">
        <v>34</v>
      </c>
      <c r="C3" s="34"/>
      <c r="D3" s="34"/>
      <c r="E3" s="34"/>
      <c r="F3" s="34"/>
      <c r="G3" s="34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35</v>
      </c>
      <c r="E4" s="8" t="s">
        <v>2</v>
      </c>
      <c r="F4" s="9">
        <v>2022</v>
      </c>
      <c r="G4" s="8"/>
    </row>
    <row r="5" spans="1:7" ht="16.5" customHeight="1">
      <c r="A5" s="4"/>
      <c r="B5" s="10"/>
      <c r="C5" s="10"/>
      <c r="D5" s="4"/>
      <c r="E5" s="8" t="s">
        <v>3</v>
      </c>
      <c r="F5" s="11" t="str">
        <f>#VALUE!</f>
        <v>Декември</v>
      </c>
      <c r="G5" s="4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13"/>
      <c r="C7" s="14"/>
      <c r="D7" s="15"/>
      <c r="E7" s="15"/>
      <c r="F7" s="15"/>
      <c r="G7" s="15"/>
    </row>
    <row r="8" spans="1:7" ht="16.5" customHeight="1">
      <c r="A8" s="4"/>
      <c r="B8" s="16" t="s">
        <v>10</v>
      </c>
      <c r="C8" s="14"/>
      <c r="D8" s="15"/>
      <c r="E8" s="15"/>
      <c r="F8" s="15"/>
      <c r="G8" s="15"/>
    </row>
    <row r="9" spans="1:7" ht="16.5" customHeight="1">
      <c r="A9" s="4"/>
      <c r="B9" s="17" t="s">
        <v>11</v>
      </c>
      <c r="C9" s="14"/>
      <c r="D9" s="15"/>
      <c r="E9" s="15"/>
      <c r="F9" s="15"/>
      <c r="G9" s="15"/>
    </row>
    <row r="10" spans="1:9" ht="16.5" customHeight="1">
      <c r="A10" s="4"/>
      <c r="B10" s="18" t="s">
        <v>36</v>
      </c>
      <c r="C10" s="19" t="s">
        <v>36</v>
      </c>
      <c r="D10" s="20">
        <v>0</v>
      </c>
      <c r="E10" s="20">
        <v>0</v>
      </c>
      <c r="F10" s="20">
        <f>E10-D10</f>
        <v>0</v>
      </c>
      <c r="G10" s="20">
        <f>IF(D10=0,0,E10/D10)*100</f>
        <v>0</v>
      </c>
      <c r="H10" s="1">
        <v>0</v>
      </c>
      <c r="I10" s="1">
        <v>0</v>
      </c>
    </row>
    <row r="11" spans="1:7" ht="16.5" customHeight="1">
      <c r="A11" s="4"/>
      <c r="B11" s="35" t="s">
        <v>12</v>
      </c>
      <c r="C11" s="35"/>
      <c r="D11" s="20">
        <f>SUM(H10)</f>
        <v>0</v>
      </c>
      <c r="E11" s="20">
        <f>SUM(I10)</f>
        <v>0</v>
      </c>
      <c r="F11" s="20">
        <f>E11-D11</f>
        <v>0</v>
      </c>
      <c r="G11" s="20">
        <f>IF(D11=0,0,E11/D11)*100</f>
        <v>0</v>
      </c>
    </row>
    <row r="12" spans="1:7" ht="16.5" customHeight="1">
      <c r="A12" s="4"/>
      <c r="B12" s="17" t="s">
        <v>13</v>
      </c>
      <c r="C12" s="14"/>
      <c r="D12" s="15"/>
      <c r="E12" s="15"/>
      <c r="F12" s="15"/>
      <c r="G12" s="15"/>
    </row>
    <row r="13" spans="1:9" ht="16.5" customHeight="1">
      <c r="A13" s="4"/>
      <c r="B13" s="18" t="s">
        <v>36</v>
      </c>
      <c r="C13" s="19" t="s">
        <v>36</v>
      </c>
      <c r="D13" s="20">
        <v>0</v>
      </c>
      <c r="E13" s="20">
        <v>0</v>
      </c>
      <c r="F13" s="20">
        <f>E13-D13</f>
        <v>0</v>
      </c>
      <c r="G13" s="20">
        <f>IF(D13=0,0,E13/D13)*100</f>
        <v>0</v>
      </c>
      <c r="H13" s="1">
        <v>0</v>
      </c>
      <c r="I13" s="1">
        <v>0</v>
      </c>
    </row>
    <row r="14" spans="1:7" ht="16.5" customHeight="1">
      <c r="A14" s="4"/>
      <c r="B14" s="35" t="s">
        <v>14</v>
      </c>
      <c r="C14" s="35"/>
      <c r="D14" s="20">
        <f>SUM(H13)</f>
        <v>0</v>
      </c>
      <c r="E14" s="20">
        <f>SUM(I13)</f>
        <v>0</v>
      </c>
      <c r="F14" s="20">
        <f>E14-D14</f>
        <v>0</v>
      </c>
      <c r="G14" s="20">
        <f>IF(D14=0,0,E14/D14)*100</f>
        <v>0</v>
      </c>
    </row>
    <row r="15" spans="1:7" ht="16.5" customHeight="1">
      <c r="A15" s="4"/>
      <c r="B15" s="14"/>
      <c r="C15" s="14"/>
      <c r="D15" s="15"/>
      <c r="E15" s="15"/>
      <c r="F15" s="15"/>
      <c r="G15" s="15"/>
    </row>
    <row r="16" spans="1:7" ht="16.5" customHeight="1">
      <c r="A16" s="4"/>
      <c r="B16" s="16" t="s">
        <v>15</v>
      </c>
      <c r="C16" s="14"/>
      <c r="D16" s="15"/>
      <c r="E16" s="15"/>
      <c r="F16" s="15"/>
      <c r="G16" s="15"/>
    </row>
    <row r="17" spans="1:9" ht="16.5" customHeight="1">
      <c r="A17" s="4"/>
      <c r="B17" s="18" t="s">
        <v>37</v>
      </c>
      <c r="C17" s="19" t="s">
        <v>38</v>
      </c>
      <c r="D17" s="20">
        <v>0</v>
      </c>
      <c r="E17" s="20">
        <v>872399</v>
      </c>
      <c r="F17" s="20">
        <f>E17-D17</f>
        <v>872399</v>
      </c>
      <c r="G17" s="20">
        <f>IF(D17=0,0,E17/D17)*100</f>
        <v>0</v>
      </c>
      <c r="H17" s="1">
        <v>0</v>
      </c>
      <c r="I17" s="1">
        <v>872399</v>
      </c>
    </row>
    <row r="18" spans="1:9" ht="16.5" customHeight="1">
      <c r="A18" s="4"/>
      <c r="B18" s="18" t="s">
        <v>39</v>
      </c>
      <c r="C18" s="19" t="s">
        <v>40</v>
      </c>
      <c r="D18" s="20">
        <v>0</v>
      </c>
      <c r="E18" s="20">
        <v>872399</v>
      </c>
      <c r="F18" s="20">
        <f>E18-D18</f>
        <v>872399</v>
      </c>
      <c r="G18" s="20">
        <f>IF(D18=0,0,E18/D18)*100</f>
        <v>0</v>
      </c>
      <c r="H18" s="1">
        <v>0</v>
      </c>
      <c r="I18" s="1">
        <v>0</v>
      </c>
    </row>
    <row r="19" spans="1:7" ht="16.5" customHeight="1">
      <c r="A19" s="4"/>
      <c r="B19" s="35" t="s">
        <v>16</v>
      </c>
      <c r="C19" s="35"/>
      <c r="D19" s="20">
        <f>SUM(H17:H18)</f>
        <v>0</v>
      </c>
      <c r="E19" s="20">
        <f>SUM(I17:I18)</f>
        <v>872399</v>
      </c>
      <c r="F19" s="20">
        <f>E19-D19</f>
        <v>872399</v>
      </c>
      <c r="G19" s="20">
        <f>IF(D19=0,0,E19/D19)*100</f>
        <v>0</v>
      </c>
    </row>
    <row r="20" spans="1:7" ht="16.5" customHeight="1">
      <c r="A20" s="4"/>
      <c r="B20" s="14"/>
      <c r="C20" s="14"/>
      <c r="D20" s="15"/>
      <c r="E20" s="15"/>
      <c r="F20" s="15"/>
      <c r="G20" s="15"/>
    </row>
    <row r="21" spans="1:9" ht="16.5" customHeight="1">
      <c r="A21" s="4"/>
      <c r="B21" s="16" t="s">
        <v>17</v>
      </c>
      <c r="C21" s="14"/>
      <c r="D21" s="15"/>
      <c r="E21" s="15"/>
      <c r="F21" s="15"/>
      <c r="G21" s="15"/>
      <c r="H21"/>
      <c r="I21"/>
    </row>
    <row r="22" spans="1:9" ht="16.5" customHeight="1">
      <c r="A22" s="4"/>
      <c r="B22" s="18" t="s">
        <v>36</v>
      </c>
      <c r="C22" s="19" t="s">
        <v>36</v>
      </c>
      <c r="D22" s="20">
        <v>0</v>
      </c>
      <c r="E22" s="20">
        <v>0</v>
      </c>
      <c r="F22" s="20">
        <f>E22-D22</f>
        <v>0</v>
      </c>
      <c r="G22" s="20">
        <f>IF(D22=0,0,E22/D22)*100</f>
        <v>0</v>
      </c>
      <c r="H22" s="1">
        <v>0</v>
      </c>
      <c r="I22" s="1">
        <v>0</v>
      </c>
    </row>
    <row r="23" spans="1:7" ht="16.5" customHeight="1">
      <c r="A23" s="4"/>
      <c r="B23" s="35" t="s">
        <v>18</v>
      </c>
      <c r="C23" s="35"/>
      <c r="D23" s="20">
        <f>SUM(H22)</f>
        <v>0</v>
      </c>
      <c r="E23" s="20">
        <f>SUM(I22)</f>
        <v>0</v>
      </c>
      <c r="F23" s="20">
        <f>E23-D23</f>
        <v>0</v>
      </c>
      <c r="G23" s="20">
        <f>IF(D23=0,0,E23/D23)*100</f>
        <v>0</v>
      </c>
    </row>
    <row r="24" spans="1:7" ht="16.5" customHeight="1">
      <c r="A24" s="4"/>
      <c r="B24" s="35" t="s">
        <v>19</v>
      </c>
      <c r="C24" s="35"/>
      <c r="D24" s="20">
        <f>SUM(D11,D14,D19,D23)</f>
        <v>0</v>
      </c>
      <c r="E24" s="20">
        <f>SUM(E11,E14,E19,E23)</f>
        <v>872399</v>
      </c>
      <c r="F24" s="20">
        <f>E24-D24</f>
        <v>872399</v>
      </c>
      <c r="G24" s="20">
        <f>IF(D24=0,0,E24/D24)*100</f>
        <v>0</v>
      </c>
    </row>
    <row r="25" spans="1:7" ht="16.5" customHeight="1">
      <c r="A25" s="4"/>
      <c r="B25" s="14"/>
      <c r="C25" s="14"/>
      <c r="D25" s="15"/>
      <c r="E25" s="15"/>
      <c r="F25" s="15"/>
      <c r="G25" s="15"/>
    </row>
    <row r="26" spans="1:9" ht="16.5" customHeight="1">
      <c r="A26" s="4"/>
      <c r="B26" s="16" t="s">
        <v>20</v>
      </c>
      <c r="C26" s="14"/>
      <c r="D26" s="15"/>
      <c r="E26" s="15"/>
      <c r="F26" s="15"/>
      <c r="G26" s="15"/>
      <c r="H26"/>
      <c r="I26"/>
    </row>
    <row r="27" spans="1:9" ht="16.5" customHeight="1">
      <c r="A27" s="4"/>
      <c r="B27" s="18" t="s">
        <v>36</v>
      </c>
      <c r="C27" s="19" t="s">
        <v>36</v>
      </c>
      <c r="D27" s="20">
        <v>0</v>
      </c>
      <c r="E27" s="20">
        <v>0</v>
      </c>
      <c r="F27" s="20">
        <f>E27-D27</f>
        <v>0</v>
      </c>
      <c r="G27" s="20">
        <f>IF(D27=0,0,E27/D27)*100</f>
        <v>0</v>
      </c>
      <c r="H27" s="1">
        <v>0</v>
      </c>
      <c r="I27" s="1">
        <v>0</v>
      </c>
    </row>
    <row r="28" spans="1:7" ht="16.5" customHeight="1">
      <c r="A28" s="4"/>
      <c r="B28" s="35" t="s">
        <v>21</v>
      </c>
      <c r="C28" s="35"/>
      <c r="D28" s="20">
        <f>SUM(H27)</f>
        <v>0</v>
      </c>
      <c r="E28" s="20">
        <f>SUM(I27)</f>
        <v>0</v>
      </c>
      <c r="F28" s="20">
        <f>E28-D28</f>
        <v>0</v>
      </c>
      <c r="G28" s="20">
        <f>IF(D28=0,0,E28/D28)*100</f>
        <v>0</v>
      </c>
    </row>
    <row r="29" spans="1:7" ht="16.5" customHeight="1">
      <c r="A29" s="4"/>
      <c r="B29" s="14"/>
      <c r="C29" s="14"/>
      <c r="D29" s="15"/>
      <c r="E29" s="15"/>
      <c r="F29" s="15"/>
      <c r="G29" s="15"/>
    </row>
    <row r="30" spans="1:7" ht="16.5" customHeight="1">
      <c r="A30" s="4"/>
      <c r="B30" s="35" t="s">
        <v>22</v>
      </c>
      <c r="C30" s="35"/>
      <c r="D30" s="20">
        <f>SUM(D24,D28)</f>
        <v>0</v>
      </c>
      <c r="E30" s="20">
        <f>SUM(E24,E28)</f>
        <v>872399</v>
      </c>
      <c r="F30" s="20">
        <f>E30-D30</f>
        <v>872399</v>
      </c>
      <c r="G30" s="20">
        <f>IF(D30=0,0,E30/D30)*100</f>
        <v>0</v>
      </c>
    </row>
    <row r="31" spans="1:7" ht="16.5" customHeight="1">
      <c r="A31" s="4"/>
      <c r="B31" s="18" t="s">
        <v>23</v>
      </c>
      <c r="C31" s="19">
        <v>9900</v>
      </c>
      <c r="D31" s="20">
        <v>0</v>
      </c>
      <c r="E31" s="20">
        <v>0</v>
      </c>
      <c r="F31" s="20">
        <f>E31-D31</f>
        <v>0</v>
      </c>
      <c r="G31" s="20">
        <f>IF(D31=0,0,E31/D31)*100</f>
        <v>0</v>
      </c>
    </row>
    <row r="32" spans="1:7" ht="16.5" customHeight="1">
      <c r="A32" s="4"/>
      <c r="B32" s="35" t="s">
        <v>24</v>
      </c>
      <c r="C32" s="35"/>
      <c r="D32" s="20">
        <f>SUM(D31,D30)</f>
        <v>0</v>
      </c>
      <c r="E32" s="20">
        <f>SUM(E30,E31)</f>
        <v>872399</v>
      </c>
      <c r="F32" s="20">
        <f>E32-D32</f>
        <v>872399</v>
      </c>
      <c r="G32" s="20">
        <f>IF(D32=0,0,E32/D32)*100</f>
        <v>0</v>
      </c>
    </row>
    <row r="33" spans="1:7" ht="16.5" customHeight="1">
      <c r="A33" s="4"/>
      <c r="B33" s="13"/>
      <c r="C33" s="14"/>
      <c r="D33" s="15"/>
      <c r="E33" s="15"/>
      <c r="F33" s="15"/>
      <c r="G33" s="15"/>
    </row>
  </sheetData>
  <sheetProtection selectLockedCells="1" selectUnlockedCells="1"/>
  <mergeCells count="10">
    <mergeCell ref="B24:C24"/>
    <mergeCell ref="B28:C28"/>
    <mergeCell ref="B30:C30"/>
    <mergeCell ref="B32:C32"/>
    <mergeCell ref="B2:G2"/>
    <mergeCell ref="B3:G3"/>
    <mergeCell ref="B11:C11"/>
    <mergeCell ref="B14:C14"/>
    <mergeCell ref="B19:C19"/>
    <mergeCell ref="B23:C2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9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2" sqref="B2:G2"/>
    </sheetView>
  </sheetViews>
  <sheetFormatPr defaultColWidth="9.00390625" defaultRowHeight="16.5" customHeight="1"/>
  <cols>
    <col min="1" max="1" width="0.2890625" style="1" customWidth="1"/>
    <col min="2" max="2" width="32.140625" style="1" customWidth="1"/>
    <col min="3" max="3" width="9.421875" style="1" customWidth="1"/>
    <col min="4" max="5" width="11.28125" style="1" customWidth="1"/>
    <col min="6" max="7" width="9.2812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 t="s">
        <v>33</v>
      </c>
      <c r="B2" s="33" t="s">
        <v>25</v>
      </c>
      <c r="C2" s="33"/>
      <c r="D2" s="33"/>
      <c r="E2" s="33"/>
      <c r="F2" s="33"/>
      <c r="G2" s="33"/>
    </row>
    <row r="3" spans="1:7" s="6" customFormat="1" ht="18" customHeight="1">
      <c r="A3" s="21">
        <v>12</v>
      </c>
      <c r="B3" s="34" t="s">
        <v>34</v>
      </c>
      <c r="C3" s="34"/>
      <c r="D3" s="34"/>
      <c r="E3" s="34"/>
      <c r="F3" s="34"/>
      <c r="G3" s="34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35</v>
      </c>
      <c r="E4" s="8" t="s">
        <v>2</v>
      </c>
      <c r="F4" s="9">
        <v>2022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#VALUE!</f>
        <v>Декември</v>
      </c>
      <c r="G5" s="10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22"/>
      <c r="C7" s="22"/>
      <c r="D7" s="22"/>
      <c r="E7" s="22"/>
      <c r="F7" s="22"/>
      <c r="G7" s="22"/>
    </row>
    <row r="8" spans="1:7" ht="16.5" customHeight="1">
      <c r="A8" s="4"/>
      <c r="B8" s="36" t="s">
        <v>41</v>
      </c>
      <c r="C8" s="36"/>
      <c r="D8" s="36"/>
      <c r="E8" s="36"/>
      <c r="F8" s="36"/>
      <c r="G8" s="36"/>
    </row>
    <row r="9" spans="1:7" ht="16.5" customHeight="1">
      <c r="A9" s="4"/>
      <c r="B9" s="37" t="s">
        <v>32</v>
      </c>
      <c r="C9" s="37"/>
      <c r="D9" s="37"/>
      <c r="E9" s="37"/>
      <c r="F9" s="37"/>
      <c r="G9" s="37"/>
    </row>
    <row r="10" spans="1:7" ht="16.5" customHeight="1">
      <c r="A10" s="4"/>
      <c r="B10" s="38" t="s">
        <v>42</v>
      </c>
      <c r="C10" s="38"/>
      <c r="D10" s="38"/>
      <c r="E10" s="38"/>
      <c r="F10" s="38"/>
      <c r="G10" s="38"/>
    </row>
    <row r="11" spans="1:7" ht="16.5" customHeight="1">
      <c r="A11" s="4"/>
      <c r="B11" s="25" t="s">
        <v>43</v>
      </c>
      <c r="C11" s="24"/>
      <c r="D11" s="24"/>
      <c r="E11" s="24"/>
      <c r="F11" s="24"/>
      <c r="G11" s="24"/>
    </row>
    <row r="12" spans="1:9" ht="16.5" customHeight="1">
      <c r="A12" s="4"/>
      <c r="B12" s="26" t="s">
        <v>44</v>
      </c>
      <c r="C12" s="19" t="s">
        <v>45</v>
      </c>
      <c r="D12" s="20">
        <v>532617</v>
      </c>
      <c r="E12" s="20">
        <v>513312</v>
      </c>
      <c r="F12" s="20">
        <f aca="true" t="shared" si="0" ref="F12:F34">E12-D12</f>
        <v>-19305</v>
      </c>
      <c r="G12" s="20">
        <f aca="true" t="shared" si="1" ref="G12:G34">IF(D12=0,0,E12/D12)*100</f>
        <v>96.37544426858324</v>
      </c>
      <c r="H12" s="1">
        <v>532617</v>
      </c>
      <c r="I12" s="1">
        <v>513312</v>
      </c>
    </row>
    <row r="13" spans="1:9" ht="16.5" customHeight="1">
      <c r="A13" s="4"/>
      <c r="B13" s="26" t="s">
        <v>46</v>
      </c>
      <c r="C13" s="19" t="s">
        <v>47</v>
      </c>
      <c r="D13" s="20">
        <v>532617</v>
      </c>
      <c r="E13" s="20">
        <v>513312</v>
      </c>
      <c r="F13" s="20">
        <f t="shared" si="0"/>
        <v>-19305</v>
      </c>
      <c r="G13" s="20">
        <f t="shared" si="1"/>
        <v>96.37544426858324</v>
      </c>
      <c r="H13" s="1">
        <v>0</v>
      </c>
      <c r="I13" s="1">
        <v>0</v>
      </c>
    </row>
    <row r="14" spans="1:9" ht="16.5" customHeight="1">
      <c r="A14" s="4"/>
      <c r="B14" s="26" t="s">
        <v>48</v>
      </c>
      <c r="C14" s="19" t="s">
        <v>49</v>
      </c>
      <c r="D14" s="20">
        <v>75669</v>
      </c>
      <c r="E14" s="20">
        <v>71163</v>
      </c>
      <c r="F14" s="20">
        <f t="shared" si="0"/>
        <v>-4506</v>
      </c>
      <c r="G14" s="20">
        <f t="shared" si="1"/>
        <v>94.04511755144115</v>
      </c>
      <c r="H14" s="1">
        <v>75669</v>
      </c>
      <c r="I14" s="1">
        <v>71163</v>
      </c>
    </row>
    <row r="15" spans="1:9" ht="16.5" customHeight="1">
      <c r="A15" s="4"/>
      <c r="B15" s="26" t="s">
        <v>50</v>
      </c>
      <c r="C15" s="19" t="s">
        <v>51</v>
      </c>
      <c r="D15" s="20">
        <v>1900</v>
      </c>
      <c r="E15" s="20">
        <v>1900</v>
      </c>
      <c r="F15" s="20">
        <f t="shared" si="0"/>
        <v>0</v>
      </c>
      <c r="G15" s="20">
        <f t="shared" si="1"/>
        <v>100</v>
      </c>
      <c r="H15" s="1">
        <v>0</v>
      </c>
      <c r="I15" s="1">
        <v>0</v>
      </c>
    </row>
    <row r="16" spans="1:9" ht="16.5" customHeight="1">
      <c r="A16" s="4"/>
      <c r="B16" s="26" t="s">
        <v>52</v>
      </c>
      <c r="C16" s="19" t="s">
        <v>53</v>
      </c>
      <c r="D16" s="20">
        <v>19853</v>
      </c>
      <c r="E16" s="20">
        <v>15347</v>
      </c>
      <c r="F16" s="20">
        <f t="shared" si="0"/>
        <v>-4506</v>
      </c>
      <c r="G16" s="20">
        <f t="shared" si="1"/>
        <v>77.30317836095301</v>
      </c>
      <c r="H16" s="1">
        <v>0</v>
      </c>
      <c r="I16" s="1">
        <v>0</v>
      </c>
    </row>
    <row r="17" spans="1:9" ht="16.5" customHeight="1">
      <c r="A17" s="4"/>
      <c r="B17" s="26" t="s">
        <v>54</v>
      </c>
      <c r="C17" s="19" t="s">
        <v>55</v>
      </c>
      <c r="D17" s="20">
        <v>53916</v>
      </c>
      <c r="E17" s="20">
        <v>53916</v>
      </c>
      <c r="F17" s="20">
        <f t="shared" si="0"/>
        <v>0</v>
      </c>
      <c r="G17" s="20">
        <f t="shared" si="1"/>
        <v>100</v>
      </c>
      <c r="H17" s="1">
        <v>0</v>
      </c>
      <c r="I17" s="1">
        <v>0</v>
      </c>
    </row>
    <row r="18" spans="1:9" ht="16.5" customHeight="1">
      <c r="A18" s="4"/>
      <c r="B18" s="26" t="s">
        <v>56</v>
      </c>
      <c r="C18" s="19" t="s">
        <v>57</v>
      </c>
      <c r="D18" s="20">
        <v>119245</v>
      </c>
      <c r="E18" s="20">
        <v>117569</v>
      </c>
      <c r="F18" s="20">
        <f t="shared" si="0"/>
        <v>-1676</v>
      </c>
      <c r="G18" s="20">
        <f t="shared" si="1"/>
        <v>98.59449033502453</v>
      </c>
      <c r="H18" s="1">
        <v>119245</v>
      </c>
      <c r="I18" s="1">
        <v>117569</v>
      </c>
    </row>
    <row r="19" spans="1:9" ht="16.5" customHeight="1">
      <c r="A19" s="4"/>
      <c r="B19" s="26" t="s">
        <v>58</v>
      </c>
      <c r="C19" s="19" t="s">
        <v>59</v>
      </c>
      <c r="D19" s="20">
        <v>61086</v>
      </c>
      <c r="E19" s="20">
        <v>61086</v>
      </c>
      <c r="F19" s="20">
        <f t="shared" si="0"/>
        <v>0</v>
      </c>
      <c r="G19" s="20">
        <f t="shared" si="1"/>
        <v>100</v>
      </c>
      <c r="H19" s="1">
        <v>0</v>
      </c>
      <c r="I19" s="1">
        <v>0</v>
      </c>
    </row>
    <row r="20" spans="1:9" ht="16.5" customHeight="1">
      <c r="A20" s="4"/>
      <c r="B20" s="26" t="s">
        <v>60</v>
      </c>
      <c r="C20" s="19" t="s">
        <v>61</v>
      </c>
      <c r="D20" s="20">
        <v>16586</v>
      </c>
      <c r="E20" s="20">
        <v>16163</v>
      </c>
      <c r="F20" s="20">
        <f t="shared" si="0"/>
        <v>-423</v>
      </c>
      <c r="G20" s="20">
        <f t="shared" si="1"/>
        <v>97.44965633666948</v>
      </c>
      <c r="H20" s="1">
        <v>0</v>
      </c>
      <c r="I20" s="1">
        <v>0</v>
      </c>
    </row>
    <row r="21" spans="1:9" ht="16.5" customHeight="1">
      <c r="A21" s="4"/>
      <c r="B21" s="26" t="s">
        <v>62</v>
      </c>
      <c r="C21" s="19" t="s">
        <v>63</v>
      </c>
      <c r="D21" s="20">
        <v>26659</v>
      </c>
      <c r="E21" s="20">
        <v>26659</v>
      </c>
      <c r="F21" s="20">
        <f t="shared" si="0"/>
        <v>0</v>
      </c>
      <c r="G21" s="20">
        <f t="shared" si="1"/>
        <v>100</v>
      </c>
      <c r="H21" s="1">
        <v>0</v>
      </c>
      <c r="I21" s="1">
        <v>0</v>
      </c>
    </row>
    <row r="22" spans="1:9" ht="16.5" customHeight="1">
      <c r="A22" s="4"/>
      <c r="B22" s="26" t="s">
        <v>64</v>
      </c>
      <c r="C22" s="19" t="s">
        <v>65</v>
      </c>
      <c r="D22" s="20">
        <v>14914</v>
      </c>
      <c r="E22" s="20">
        <v>13661</v>
      </c>
      <c r="F22" s="20">
        <f t="shared" si="0"/>
        <v>-1253</v>
      </c>
      <c r="G22" s="20">
        <f t="shared" si="1"/>
        <v>91.5984980555183</v>
      </c>
      <c r="H22" s="1">
        <v>0</v>
      </c>
      <c r="I22" s="1">
        <v>0</v>
      </c>
    </row>
    <row r="23" spans="1:9" ht="16.5" customHeight="1">
      <c r="A23" s="4"/>
      <c r="B23" s="26" t="s">
        <v>66</v>
      </c>
      <c r="C23" s="19" t="s">
        <v>67</v>
      </c>
      <c r="D23" s="20">
        <v>169311</v>
      </c>
      <c r="E23" s="20">
        <v>150078</v>
      </c>
      <c r="F23" s="20">
        <f t="shared" si="0"/>
        <v>-19233</v>
      </c>
      <c r="G23" s="20">
        <f t="shared" si="1"/>
        <v>88.64043092297607</v>
      </c>
      <c r="H23" s="1">
        <v>169311</v>
      </c>
      <c r="I23" s="1">
        <v>150078</v>
      </c>
    </row>
    <row r="24" spans="1:9" ht="16.5" customHeight="1">
      <c r="A24" s="4"/>
      <c r="B24" s="26" t="s">
        <v>68</v>
      </c>
      <c r="C24" s="19" t="s">
        <v>69</v>
      </c>
      <c r="D24" s="20">
        <v>19805</v>
      </c>
      <c r="E24" s="20">
        <v>12235</v>
      </c>
      <c r="F24" s="20">
        <f t="shared" si="0"/>
        <v>-7570</v>
      </c>
      <c r="G24" s="20">
        <f t="shared" si="1"/>
        <v>61.77732895733401</v>
      </c>
      <c r="H24" s="1">
        <v>0</v>
      </c>
      <c r="I24" s="1">
        <v>0</v>
      </c>
    </row>
    <row r="25" spans="1:9" ht="16.5" customHeight="1">
      <c r="A25" s="4"/>
      <c r="B25" s="26" t="s">
        <v>70</v>
      </c>
      <c r="C25" s="19" t="s">
        <v>71</v>
      </c>
      <c r="D25" s="20">
        <v>4620</v>
      </c>
      <c r="E25" s="20">
        <v>4340</v>
      </c>
      <c r="F25" s="20">
        <f t="shared" si="0"/>
        <v>-280</v>
      </c>
      <c r="G25" s="20">
        <f t="shared" si="1"/>
        <v>93.93939393939394</v>
      </c>
      <c r="H25" s="1">
        <v>0</v>
      </c>
      <c r="I25" s="1">
        <v>0</v>
      </c>
    </row>
    <row r="26" spans="1:9" ht="16.5" customHeight="1">
      <c r="A26" s="4"/>
      <c r="B26" s="26" t="s">
        <v>72</v>
      </c>
      <c r="C26" s="19" t="s">
        <v>73</v>
      </c>
      <c r="D26" s="20">
        <v>7156</v>
      </c>
      <c r="E26" s="20">
        <v>7156</v>
      </c>
      <c r="F26" s="20">
        <f t="shared" si="0"/>
        <v>0</v>
      </c>
      <c r="G26" s="20">
        <f t="shared" si="1"/>
        <v>100</v>
      </c>
      <c r="H26" s="1">
        <v>0</v>
      </c>
      <c r="I26" s="1">
        <v>0</v>
      </c>
    </row>
    <row r="27" spans="1:9" ht="16.5" customHeight="1">
      <c r="A27" s="4"/>
      <c r="B27" s="26" t="s">
        <v>74</v>
      </c>
      <c r="C27" s="19" t="s">
        <v>75</v>
      </c>
      <c r="D27" s="20">
        <v>40000</v>
      </c>
      <c r="E27" s="20">
        <v>39491</v>
      </c>
      <c r="F27" s="20">
        <f t="shared" si="0"/>
        <v>-509</v>
      </c>
      <c r="G27" s="20">
        <f t="shared" si="1"/>
        <v>98.7275</v>
      </c>
      <c r="H27" s="1">
        <v>0</v>
      </c>
      <c r="I27" s="1">
        <v>0</v>
      </c>
    </row>
    <row r="28" spans="1:9" ht="16.5" customHeight="1">
      <c r="A28" s="4"/>
      <c r="B28" s="26" t="s">
        <v>76</v>
      </c>
      <c r="C28" s="19" t="s">
        <v>77</v>
      </c>
      <c r="D28" s="20">
        <v>17629</v>
      </c>
      <c r="E28" s="20">
        <v>12740</v>
      </c>
      <c r="F28" s="20">
        <f t="shared" si="0"/>
        <v>-4889</v>
      </c>
      <c r="G28" s="20">
        <f t="shared" si="1"/>
        <v>72.26728685688354</v>
      </c>
      <c r="H28" s="1">
        <v>0</v>
      </c>
      <c r="I28" s="1">
        <v>0</v>
      </c>
    </row>
    <row r="29" spans="1:9" ht="16.5" customHeight="1">
      <c r="A29" s="4"/>
      <c r="B29" s="26" t="s">
        <v>78</v>
      </c>
      <c r="C29" s="19" t="s">
        <v>79</v>
      </c>
      <c r="D29" s="20">
        <v>53324</v>
      </c>
      <c r="E29" s="20">
        <v>53324</v>
      </c>
      <c r="F29" s="20">
        <f t="shared" si="0"/>
        <v>0</v>
      </c>
      <c r="G29" s="20">
        <f t="shared" si="1"/>
        <v>100</v>
      </c>
      <c r="H29" s="1">
        <v>0</v>
      </c>
      <c r="I29" s="1">
        <v>0</v>
      </c>
    </row>
    <row r="30" spans="1:9" ht="16.5" customHeight="1">
      <c r="A30" s="4"/>
      <c r="B30" s="26" t="s">
        <v>80</v>
      </c>
      <c r="C30" s="19" t="s">
        <v>81</v>
      </c>
      <c r="D30" s="20">
        <v>25283</v>
      </c>
      <c r="E30" s="20">
        <v>19836</v>
      </c>
      <c r="F30" s="20">
        <f t="shared" si="0"/>
        <v>-5447</v>
      </c>
      <c r="G30" s="20">
        <f t="shared" si="1"/>
        <v>78.45587944468615</v>
      </c>
      <c r="H30" s="1">
        <v>0</v>
      </c>
      <c r="I30" s="1">
        <v>0</v>
      </c>
    </row>
    <row r="31" spans="1:9" ht="16.5" customHeight="1">
      <c r="A31" s="4"/>
      <c r="B31" s="26" t="s">
        <v>82</v>
      </c>
      <c r="C31" s="19" t="s">
        <v>83</v>
      </c>
      <c r="D31" s="20">
        <v>1000</v>
      </c>
      <c r="E31" s="20">
        <v>462</v>
      </c>
      <c r="F31" s="20">
        <f t="shared" si="0"/>
        <v>-538</v>
      </c>
      <c r="G31" s="20">
        <f t="shared" si="1"/>
        <v>46.2</v>
      </c>
      <c r="H31" s="1">
        <v>0</v>
      </c>
      <c r="I31" s="1">
        <v>0</v>
      </c>
    </row>
    <row r="32" spans="1:9" ht="16.5" customHeight="1">
      <c r="A32" s="4"/>
      <c r="B32" s="26" t="s">
        <v>84</v>
      </c>
      <c r="C32" s="19" t="s">
        <v>85</v>
      </c>
      <c r="D32" s="20">
        <v>494</v>
      </c>
      <c r="E32" s="20">
        <v>494</v>
      </c>
      <c r="F32" s="20">
        <f t="shared" si="0"/>
        <v>0</v>
      </c>
      <c r="G32" s="20">
        <f t="shared" si="1"/>
        <v>100</v>
      </c>
      <c r="H32" s="1">
        <v>0</v>
      </c>
      <c r="I32" s="1">
        <v>0</v>
      </c>
    </row>
    <row r="33" spans="1:9" ht="16.5" customHeight="1">
      <c r="A33" s="4"/>
      <c r="B33" s="26" t="s">
        <v>86</v>
      </c>
      <c r="C33" s="19" t="s">
        <v>87</v>
      </c>
      <c r="D33" s="20">
        <v>0</v>
      </c>
      <c r="E33" s="20">
        <v>0</v>
      </c>
      <c r="F33" s="20">
        <f t="shared" si="0"/>
        <v>0</v>
      </c>
      <c r="G33" s="20">
        <f t="shared" si="1"/>
        <v>0</v>
      </c>
      <c r="H33" s="1">
        <v>0</v>
      </c>
      <c r="I33" s="1">
        <v>0</v>
      </c>
    </row>
    <row r="34" spans="1:7" ht="15.75" customHeight="1">
      <c r="A34" s="4"/>
      <c r="B34" s="39" t="s">
        <v>88</v>
      </c>
      <c r="C34" s="39"/>
      <c r="D34" s="20">
        <f>SUM(H12:H33)</f>
        <v>896842</v>
      </c>
      <c r="E34" s="20">
        <f>SUM(I12:I33)</f>
        <v>852122</v>
      </c>
      <c r="F34" s="20">
        <f t="shared" si="0"/>
        <v>-44720</v>
      </c>
      <c r="G34" s="20">
        <f t="shared" si="1"/>
        <v>95.01361443821766</v>
      </c>
    </row>
    <row r="35" spans="1:7" ht="16.5" customHeight="1">
      <c r="A35" s="4"/>
      <c r="B35" s="25" t="s">
        <v>89</v>
      </c>
      <c r="C35" s="24"/>
      <c r="D35" s="24"/>
      <c r="E35" s="24"/>
      <c r="F35" s="24"/>
      <c r="G35" s="24"/>
    </row>
    <row r="36" spans="1:9" ht="16.5" customHeight="1">
      <c r="A36" s="4"/>
      <c r="B36" s="26" t="s">
        <v>90</v>
      </c>
      <c r="C36" s="19" t="s">
        <v>91</v>
      </c>
      <c r="D36" s="20">
        <v>19644</v>
      </c>
      <c r="E36" s="20">
        <v>19644</v>
      </c>
      <c r="F36" s="20">
        <f>E36-D36</f>
        <v>0</v>
      </c>
      <c r="G36" s="20">
        <f>IF(D36=0,0,E36/D36)*100</f>
        <v>100</v>
      </c>
      <c r="H36" s="1">
        <v>19644</v>
      </c>
      <c r="I36" s="1">
        <v>19644</v>
      </c>
    </row>
    <row r="37" spans="1:9" ht="16.5" customHeight="1">
      <c r="A37" s="4"/>
      <c r="B37" s="26" t="s">
        <v>92</v>
      </c>
      <c r="C37" s="19" t="s">
        <v>93</v>
      </c>
      <c r="D37" s="20">
        <v>19644</v>
      </c>
      <c r="E37" s="20">
        <v>19644</v>
      </c>
      <c r="F37" s="20">
        <f>E37-D37</f>
        <v>0</v>
      </c>
      <c r="G37" s="20">
        <f>IF(D37=0,0,E37/D37)*100</f>
        <v>100</v>
      </c>
      <c r="H37" s="1">
        <v>0</v>
      </c>
      <c r="I37" s="1">
        <v>0</v>
      </c>
    </row>
    <row r="38" spans="1:7" ht="15.75" customHeight="1">
      <c r="A38" s="4"/>
      <c r="B38" s="39" t="s">
        <v>94</v>
      </c>
      <c r="C38" s="39"/>
      <c r="D38" s="20">
        <f>SUM(H36:H37)</f>
        <v>19644</v>
      </c>
      <c r="E38" s="20">
        <f>SUM(I36:I37)</f>
        <v>19644</v>
      </c>
      <c r="F38" s="20">
        <f>E38-D38</f>
        <v>0</v>
      </c>
      <c r="G38" s="20">
        <f>IF(D38=0,0,E38/D38)*100</f>
        <v>100</v>
      </c>
    </row>
    <row r="39" spans="1:7" ht="15.75" customHeight="1">
      <c r="A39" s="4"/>
      <c r="B39" s="13"/>
      <c r="C39" s="14"/>
      <c r="D39" s="15"/>
      <c r="E39" s="15"/>
      <c r="F39" s="15"/>
      <c r="G39" s="15"/>
    </row>
    <row r="40" spans="1:7" ht="15.75" customHeight="1">
      <c r="A40" s="4"/>
      <c r="B40" s="39" t="s">
        <v>95</v>
      </c>
      <c r="C40" s="39"/>
      <c r="D40" s="20">
        <f>SUM(D34,D38)</f>
        <v>916486</v>
      </c>
      <c r="E40" s="20">
        <f>SUM(E34,E38)</f>
        <v>871766</v>
      </c>
      <c r="F40" s="20">
        <f>E40-D40</f>
        <v>-44720</v>
      </c>
      <c r="G40" s="20">
        <f>IF(D40=0,0,E40/D40)*100</f>
        <v>95.12049283895226</v>
      </c>
    </row>
    <row r="41" spans="1:7" ht="15.75" customHeight="1">
      <c r="A41" s="4"/>
      <c r="B41" s="13"/>
      <c r="C41" s="14"/>
      <c r="D41" s="15"/>
      <c r="E41" s="15"/>
      <c r="F41" s="15"/>
      <c r="G41" s="15"/>
    </row>
    <row r="42" spans="1:7" ht="16.5" customHeight="1">
      <c r="A42" s="4"/>
      <c r="B42" s="38" t="s">
        <v>96</v>
      </c>
      <c r="C42" s="38"/>
      <c r="D42" s="38"/>
      <c r="E42" s="38"/>
      <c r="F42" s="38"/>
      <c r="G42" s="38"/>
    </row>
    <row r="43" spans="1:7" ht="16.5" customHeight="1">
      <c r="A43" s="4"/>
      <c r="B43" s="25" t="s">
        <v>43</v>
      </c>
      <c r="C43" s="24"/>
      <c r="D43" s="24"/>
      <c r="E43" s="24"/>
      <c r="F43" s="24"/>
      <c r="G43" s="24"/>
    </row>
    <row r="44" spans="1:9" ht="16.5" customHeight="1">
      <c r="A44" s="4"/>
      <c r="B44" s="26" t="s">
        <v>66</v>
      </c>
      <c r="C44" s="19" t="s">
        <v>67</v>
      </c>
      <c r="D44" s="20">
        <v>30</v>
      </c>
      <c r="E44" s="20">
        <v>30</v>
      </c>
      <c r="F44" s="20">
        <f>E44-D44</f>
        <v>0</v>
      </c>
      <c r="G44" s="20">
        <f>IF(D44=0,0,E44/D44)*100</f>
        <v>100</v>
      </c>
      <c r="H44" s="1">
        <v>30</v>
      </c>
      <c r="I44" s="1">
        <v>30</v>
      </c>
    </row>
    <row r="45" spans="1:9" ht="16.5" customHeight="1">
      <c r="A45" s="4"/>
      <c r="B45" s="26" t="s">
        <v>74</v>
      </c>
      <c r="C45" s="19" t="s">
        <v>75</v>
      </c>
      <c r="D45" s="20">
        <v>30</v>
      </c>
      <c r="E45" s="20">
        <v>30</v>
      </c>
      <c r="F45" s="20">
        <f>E45-D45</f>
        <v>0</v>
      </c>
      <c r="G45" s="20">
        <f>IF(D45=0,0,E45/D45)*100</f>
        <v>100</v>
      </c>
      <c r="H45" s="1">
        <v>0</v>
      </c>
      <c r="I45" s="1">
        <v>0</v>
      </c>
    </row>
    <row r="46" spans="1:7" ht="15.75" customHeight="1">
      <c r="A46" s="4"/>
      <c r="B46" s="39" t="s">
        <v>88</v>
      </c>
      <c r="C46" s="39"/>
      <c r="D46" s="20">
        <f>SUM(H44:H45)</f>
        <v>30</v>
      </c>
      <c r="E46" s="20">
        <f>SUM(I44:I45)</f>
        <v>30</v>
      </c>
      <c r="F46" s="20">
        <f>E46-D46</f>
        <v>0</v>
      </c>
      <c r="G46" s="20">
        <f>IF(D46=0,0,E46/D46)*100</f>
        <v>100</v>
      </c>
    </row>
    <row r="47" spans="1:7" ht="15.75" customHeight="1">
      <c r="A47" s="4"/>
      <c r="B47" s="13"/>
      <c r="C47" s="14"/>
      <c r="D47" s="15"/>
      <c r="E47" s="15"/>
      <c r="F47" s="15"/>
      <c r="G47" s="15"/>
    </row>
    <row r="48" spans="1:7" ht="15.75" customHeight="1">
      <c r="A48" s="4"/>
      <c r="B48" s="39" t="s">
        <v>97</v>
      </c>
      <c r="C48" s="39"/>
      <c r="D48" s="20">
        <f>SUM(D46)</f>
        <v>30</v>
      </c>
      <c r="E48" s="20">
        <f>SUM(E46)</f>
        <v>30</v>
      </c>
      <c r="F48" s="20">
        <f>E48-D48</f>
        <v>0</v>
      </c>
      <c r="G48" s="20">
        <f>IF(D48=0,0,E48/D48)*100</f>
        <v>100</v>
      </c>
    </row>
    <row r="49" spans="1:7" ht="15.75" customHeight="1">
      <c r="A49" s="4"/>
      <c r="B49" s="13"/>
      <c r="C49" s="14"/>
      <c r="D49" s="15"/>
      <c r="E49" s="15"/>
      <c r="F49" s="15"/>
      <c r="G49" s="15"/>
    </row>
    <row r="50" spans="1:7" ht="16.5" customHeight="1">
      <c r="A50" s="4"/>
      <c r="B50" s="38" t="s">
        <v>98</v>
      </c>
      <c r="C50" s="38"/>
      <c r="D50" s="38"/>
      <c r="E50" s="38"/>
      <c r="F50" s="38"/>
      <c r="G50" s="38"/>
    </row>
    <row r="51" spans="1:7" ht="16.5" customHeight="1">
      <c r="A51" s="4"/>
      <c r="B51" s="25" t="s">
        <v>43</v>
      </c>
      <c r="C51" s="24"/>
      <c r="D51" s="24"/>
      <c r="E51" s="24"/>
      <c r="F51" s="24"/>
      <c r="G51" s="24"/>
    </row>
    <row r="52" spans="1:9" ht="16.5" customHeight="1">
      <c r="A52" s="4"/>
      <c r="B52" s="26" t="s">
        <v>66</v>
      </c>
      <c r="C52" s="19" t="s">
        <v>67</v>
      </c>
      <c r="D52" s="20">
        <v>5277</v>
      </c>
      <c r="E52" s="20">
        <v>0</v>
      </c>
      <c r="F52" s="20">
        <f>E52-D52</f>
        <v>-5277</v>
      </c>
      <c r="G52" s="20">
        <f>IF(D52=0,0,E52/D52)*100</f>
        <v>0</v>
      </c>
      <c r="H52" s="1">
        <v>5277</v>
      </c>
      <c r="I52" s="1">
        <v>0</v>
      </c>
    </row>
    <row r="53" spans="1:9" ht="16.5" customHeight="1">
      <c r="A53" s="4"/>
      <c r="B53" s="26" t="s">
        <v>74</v>
      </c>
      <c r="C53" s="19" t="s">
        <v>75</v>
      </c>
      <c r="D53" s="20">
        <v>5277</v>
      </c>
      <c r="E53" s="20">
        <v>0</v>
      </c>
      <c r="F53" s="20">
        <f>E53-D53</f>
        <v>-5277</v>
      </c>
      <c r="G53" s="20">
        <f>IF(D53=0,0,E53/D53)*100</f>
        <v>0</v>
      </c>
      <c r="H53" s="1">
        <v>0</v>
      </c>
      <c r="I53" s="1">
        <v>0</v>
      </c>
    </row>
    <row r="54" spans="1:7" ht="15.75" customHeight="1">
      <c r="A54" s="4"/>
      <c r="B54" s="39" t="s">
        <v>88</v>
      </c>
      <c r="C54" s="39"/>
      <c r="D54" s="20">
        <f>SUM(H52:H53)</f>
        <v>5277</v>
      </c>
      <c r="E54" s="20">
        <f>SUM(I52:I53)</f>
        <v>0</v>
      </c>
      <c r="F54" s="20">
        <f>E54-D54</f>
        <v>-5277</v>
      </c>
      <c r="G54" s="20">
        <f>IF(D54=0,0,E54/D54)*100</f>
        <v>0</v>
      </c>
    </row>
    <row r="55" spans="1:7" ht="15.75" customHeight="1">
      <c r="A55" s="4"/>
      <c r="B55" s="13"/>
      <c r="C55" s="14"/>
      <c r="D55" s="15"/>
      <c r="E55" s="15"/>
      <c r="F55" s="15"/>
      <c r="G55" s="15"/>
    </row>
    <row r="56" spans="1:7" ht="15.75" customHeight="1">
      <c r="A56" s="4"/>
      <c r="B56" s="39" t="s">
        <v>99</v>
      </c>
      <c r="C56" s="39"/>
      <c r="D56" s="20">
        <f>SUM(D54)</f>
        <v>5277</v>
      </c>
      <c r="E56" s="20">
        <f>SUM(E54)</f>
        <v>0</v>
      </c>
      <c r="F56" s="20">
        <f>E56-D56</f>
        <v>-5277</v>
      </c>
      <c r="G56" s="20">
        <f>IF(D56=0,0,E56/D56)*100</f>
        <v>0</v>
      </c>
    </row>
    <row r="57" spans="1:7" ht="15.75" customHeight="1">
      <c r="A57" s="4"/>
      <c r="B57" s="13"/>
      <c r="C57" s="14"/>
      <c r="D57" s="15"/>
      <c r="E57" s="15"/>
      <c r="F57" s="15"/>
      <c r="G57" s="15"/>
    </row>
    <row r="58" spans="1:7" ht="15.75" customHeight="1">
      <c r="A58" s="4"/>
      <c r="B58" s="39" t="s">
        <v>100</v>
      </c>
      <c r="C58" s="39"/>
      <c r="D58" s="20">
        <f>SUM(D40,D48,D56)</f>
        <v>921793</v>
      </c>
      <c r="E58" s="20">
        <f>SUM(E40,E48,E56)</f>
        <v>871796</v>
      </c>
      <c r="F58" s="20">
        <f>E58-D58</f>
        <v>-49997</v>
      </c>
      <c r="G58" s="20">
        <f>IF(D58=0,0,E58/D58)*100</f>
        <v>94.57611416012055</v>
      </c>
    </row>
    <row r="59" spans="1:7" ht="15.75" customHeight="1">
      <c r="A59" s="4"/>
      <c r="B59" s="13"/>
      <c r="C59" s="14"/>
      <c r="D59" s="15"/>
      <c r="E59" s="15"/>
      <c r="F59" s="15"/>
      <c r="G59" s="15"/>
    </row>
    <row r="60" spans="1:7" ht="15.75" customHeight="1">
      <c r="A60" s="4"/>
      <c r="B60" s="39" t="s">
        <v>101</v>
      </c>
      <c r="C60" s="39"/>
      <c r="D60" s="20">
        <f>SUM(D58)</f>
        <v>921793</v>
      </c>
      <c r="E60" s="20">
        <f>SUM(E58)</f>
        <v>871796</v>
      </c>
      <c r="F60" s="20">
        <f>E60-D60</f>
        <v>-49997</v>
      </c>
      <c r="G60" s="20">
        <f>IF(D60=0,0,E60/D60)*100</f>
        <v>94.57611416012055</v>
      </c>
    </row>
    <row r="61" spans="1:7" ht="16.5" customHeight="1">
      <c r="A61" s="4"/>
      <c r="B61" s="13"/>
      <c r="C61" s="14"/>
      <c r="D61" s="15"/>
      <c r="E61" s="15"/>
      <c r="F61" s="15"/>
      <c r="G61" s="15"/>
    </row>
    <row r="62" spans="1:7" ht="16.5" customHeight="1">
      <c r="A62" s="4"/>
      <c r="B62" s="13"/>
      <c r="C62" s="14"/>
      <c r="D62" s="15"/>
      <c r="E62" s="15"/>
      <c r="F62" s="15"/>
      <c r="G62" s="15"/>
    </row>
    <row r="63" spans="1:7" ht="16.5" customHeight="1">
      <c r="A63" s="4"/>
      <c r="B63" s="36" t="s">
        <v>102</v>
      </c>
      <c r="C63" s="36"/>
      <c r="D63" s="36"/>
      <c r="E63" s="36"/>
      <c r="F63" s="36"/>
      <c r="G63" s="36"/>
    </row>
    <row r="64" spans="1:7" ht="16.5" customHeight="1">
      <c r="A64" s="4"/>
      <c r="B64" s="37" t="s">
        <v>103</v>
      </c>
      <c r="C64" s="37"/>
      <c r="D64" s="37"/>
      <c r="E64" s="37"/>
      <c r="F64" s="37"/>
      <c r="G64" s="37"/>
    </row>
    <row r="65" spans="1:7" ht="16.5" customHeight="1">
      <c r="A65" s="4"/>
      <c r="B65" s="38" t="s">
        <v>104</v>
      </c>
      <c r="C65" s="38"/>
      <c r="D65" s="38"/>
      <c r="E65" s="38"/>
      <c r="F65" s="38"/>
      <c r="G65" s="38"/>
    </row>
    <row r="66" spans="1:7" ht="16.5" customHeight="1">
      <c r="A66" s="4"/>
      <c r="B66" s="25" t="s">
        <v>43</v>
      </c>
      <c r="C66" s="24"/>
      <c r="D66" s="24"/>
      <c r="E66" s="24"/>
      <c r="F66" s="24"/>
      <c r="G66" s="24"/>
    </row>
    <row r="67" spans="1:9" ht="16.5" customHeight="1">
      <c r="A67" s="4"/>
      <c r="B67" s="26" t="s">
        <v>66</v>
      </c>
      <c r="C67" s="19" t="s">
        <v>67</v>
      </c>
      <c r="D67" s="20">
        <v>603</v>
      </c>
      <c r="E67" s="20">
        <v>603</v>
      </c>
      <c r="F67" s="20">
        <f>E67-D67</f>
        <v>0</v>
      </c>
      <c r="G67" s="20">
        <f>IF(D67=0,0,E67/D67)*100</f>
        <v>100</v>
      </c>
      <c r="H67" s="1">
        <v>603</v>
      </c>
      <c r="I67" s="1">
        <v>603</v>
      </c>
    </row>
    <row r="68" spans="1:9" ht="16.5" customHeight="1">
      <c r="A68" s="4"/>
      <c r="B68" s="26" t="s">
        <v>74</v>
      </c>
      <c r="C68" s="19" t="s">
        <v>75</v>
      </c>
      <c r="D68" s="20">
        <v>603</v>
      </c>
      <c r="E68" s="20">
        <v>603</v>
      </c>
      <c r="F68" s="20">
        <f>E68-D68</f>
        <v>0</v>
      </c>
      <c r="G68" s="20">
        <f>IF(D68=0,0,E68/D68)*100</f>
        <v>100</v>
      </c>
      <c r="H68" s="1">
        <v>0</v>
      </c>
      <c r="I68" s="1">
        <v>0</v>
      </c>
    </row>
    <row r="69" spans="1:7" ht="15.75" customHeight="1">
      <c r="A69" s="4"/>
      <c r="B69" s="39" t="s">
        <v>88</v>
      </c>
      <c r="C69" s="39"/>
      <c r="D69" s="20">
        <f>SUM(H67:H68)</f>
        <v>603</v>
      </c>
      <c r="E69" s="20">
        <f>SUM(I67:I68)</f>
        <v>603</v>
      </c>
      <c r="F69" s="20">
        <f>E69-D69</f>
        <v>0</v>
      </c>
      <c r="G69" s="20">
        <f>IF(D69=0,0,E69/D69)*100</f>
        <v>100</v>
      </c>
    </row>
    <row r="70" spans="1:7" ht="15.75" customHeight="1">
      <c r="A70" s="4"/>
      <c r="B70" s="13"/>
      <c r="C70" s="14"/>
      <c r="D70" s="15"/>
      <c r="E70" s="15"/>
      <c r="F70" s="15"/>
      <c r="G70" s="15"/>
    </row>
    <row r="71" spans="1:7" ht="15.75" customHeight="1">
      <c r="A71" s="4"/>
      <c r="B71" s="39" t="s">
        <v>105</v>
      </c>
      <c r="C71" s="39"/>
      <c r="D71" s="20">
        <f>SUM(D69)</f>
        <v>603</v>
      </c>
      <c r="E71" s="20">
        <f>SUM(E69)</f>
        <v>603</v>
      </c>
      <c r="F71" s="20">
        <f>E71-D71</f>
        <v>0</v>
      </c>
      <c r="G71" s="20">
        <f>IF(D71=0,0,E71/D71)*100</f>
        <v>100</v>
      </c>
    </row>
    <row r="72" spans="1:7" ht="15.75" customHeight="1">
      <c r="A72" s="4"/>
      <c r="B72" s="13"/>
      <c r="C72" s="14"/>
      <c r="D72" s="15"/>
      <c r="E72" s="15"/>
      <c r="F72" s="15"/>
      <c r="G72" s="15"/>
    </row>
    <row r="73" spans="1:7" ht="15.75" customHeight="1">
      <c r="A73" s="4"/>
      <c r="B73" s="39" t="s">
        <v>106</v>
      </c>
      <c r="C73" s="39"/>
      <c r="D73" s="20">
        <f>SUM(D71)</f>
        <v>603</v>
      </c>
      <c r="E73" s="20">
        <f>SUM(E71)</f>
        <v>603</v>
      </c>
      <c r="F73" s="20">
        <f>E73-D73</f>
        <v>0</v>
      </c>
      <c r="G73" s="20">
        <f>IF(D73=0,0,E73/D73)*100</f>
        <v>100</v>
      </c>
    </row>
    <row r="74" spans="1:7" ht="15.75" customHeight="1">
      <c r="A74" s="4"/>
      <c r="B74" s="13"/>
      <c r="C74" s="14"/>
      <c r="D74" s="15"/>
      <c r="E74" s="15"/>
      <c r="F74" s="15"/>
      <c r="G74" s="15"/>
    </row>
    <row r="75" spans="1:7" ht="15.75" customHeight="1">
      <c r="A75" s="4"/>
      <c r="B75" s="39" t="s">
        <v>107</v>
      </c>
      <c r="C75" s="39"/>
      <c r="D75" s="20">
        <f>SUM(D73)</f>
        <v>603</v>
      </c>
      <c r="E75" s="20">
        <f>SUM(E73)</f>
        <v>603</v>
      </c>
      <c r="F75" s="20">
        <f>E75-D75</f>
        <v>0</v>
      </c>
      <c r="G75" s="20">
        <f>IF(D75=0,0,E75/D75)*100</f>
        <v>100</v>
      </c>
    </row>
    <row r="76" spans="1:7" ht="16.5" customHeight="1">
      <c r="A76" s="4"/>
      <c r="B76" s="13"/>
      <c r="C76" s="14"/>
      <c r="D76" s="15"/>
      <c r="E76" s="15"/>
      <c r="F76" s="15"/>
      <c r="G76" s="15"/>
    </row>
    <row r="77" spans="1:7" ht="16.5" customHeight="1">
      <c r="A77" s="4"/>
      <c r="B77" s="13"/>
      <c r="C77" s="14"/>
      <c r="D77" s="15"/>
      <c r="E77" s="15"/>
      <c r="F77" s="15"/>
      <c r="G77" s="15"/>
    </row>
    <row r="78" spans="1:7" ht="16.5" customHeight="1">
      <c r="A78" s="4"/>
      <c r="B78" s="13"/>
      <c r="C78" s="14"/>
      <c r="D78" s="15"/>
      <c r="E78" s="15"/>
      <c r="F78" s="15"/>
      <c r="G78" s="15"/>
    </row>
    <row r="79" spans="1:7" ht="16.5" customHeight="1">
      <c r="A79" s="4"/>
      <c r="B79" s="22"/>
      <c r="C79" s="14" t="s">
        <v>26</v>
      </c>
      <c r="D79" s="20">
        <f>SUM(D60,D75)</f>
        <v>922396</v>
      </c>
      <c r="E79" s="20">
        <f>SUM(E60,E75)</f>
        <v>872399</v>
      </c>
      <c r="F79" s="20">
        <f>E79-D79</f>
        <v>-49997</v>
      </c>
      <c r="G79" s="20">
        <f>IF(D79=0,0,E79/D79)*100</f>
        <v>94.57965992914106</v>
      </c>
    </row>
  </sheetData>
  <sheetProtection selectLockedCells="1" selectUnlockedCells="1"/>
  <mergeCells count="23">
    <mergeCell ref="B65:G65"/>
    <mergeCell ref="B69:C69"/>
    <mergeCell ref="B71:C71"/>
    <mergeCell ref="B73:C73"/>
    <mergeCell ref="B75:C75"/>
    <mergeCell ref="B54:C54"/>
    <mergeCell ref="B56:C56"/>
    <mergeCell ref="B58:C58"/>
    <mergeCell ref="B60:C60"/>
    <mergeCell ref="B63:G63"/>
    <mergeCell ref="B64:G64"/>
    <mergeCell ref="B38:C38"/>
    <mergeCell ref="B40:C40"/>
    <mergeCell ref="B42:G42"/>
    <mergeCell ref="B46:C46"/>
    <mergeCell ref="B48:C48"/>
    <mergeCell ref="B50:G50"/>
    <mergeCell ref="B2:G2"/>
    <mergeCell ref="B3:G3"/>
    <mergeCell ref="B8:G8"/>
    <mergeCell ref="B9:G9"/>
    <mergeCell ref="B10:G10"/>
    <mergeCell ref="B34:C34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2" sqref="B2:G2"/>
    </sheetView>
  </sheetViews>
  <sheetFormatPr defaultColWidth="9.00390625" defaultRowHeight="16.5" customHeight="1"/>
  <cols>
    <col min="1" max="1" width="0.2890625" style="1" customWidth="1"/>
    <col min="2" max="2" width="32.7109375" style="1" customWidth="1"/>
    <col min="3" max="3" width="10.140625" style="1" customWidth="1"/>
    <col min="4" max="4" width="11.00390625" style="1" customWidth="1"/>
    <col min="5" max="5" width="9.140625" style="1" customWidth="1"/>
    <col min="6" max="6" width="9.421875" style="1" customWidth="1"/>
    <col min="7" max="7" width="9.140625" style="1" customWidth="1"/>
    <col min="8" max="10" width="20.421875" style="1" hidden="1" customWidth="1"/>
    <col min="11" max="11" width="9.00390625" style="1" hidden="1" customWidth="1"/>
    <col min="12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 t="s">
        <v>33</v>
      </c>
      <c r="B2" s="33" t="s">
        <v>27</v>
      </c>
      <c r="C2" s="33"/>
      <c r="D2" s="33"/>
      <c r="E2" s="33"/>
      <c r="F2" s="33"/>
      <c r="G2" s="33"/>
    </row>
    <row r="3" spans="1:7" s="6" customFormat="1" ht="18" customHeight="1">
      <c r="A3" s="21">
        <v>12</v>
      </c>
      <c r="B3" s="34" t="s">
        <v>34</v>
      </c>
      <c r="C3" s="34"/>
      <c r="D3" s="34"/>
      <c r="E3" s="34"/>
      <c r="F3" s="34"/>
      <c r="G3" s="34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35</v>
      </c>
      <c r="E4" s="8" t="s">
        <v>2</v>
      </c>
      <c r="F4" s="9">
        <v>2022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#VALUE!</f>
        <v>Декември</v>
      </c>
      <c r="G5" s="10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27"/>
      <c r="B7" s="22"/>
      <c r="C7" s="22"/>
      <c r="D7" s="22"/>
      <c r="E7" s="22"/>
      <c r="F7" s="22"/>
      <c r="G7" s="22"/>
    </row>
    <row r="8" spans="1:7" ht="16.5" customHeight="1">
      <c r="A8" s="28"/>
      <c r="B8" s="36" t="s">
        <v>41</v>
      </c>
      <c r="C8" s="36"/>
      <c r="D8" s="36"/>
      <c r="E8" s="36"/>
      <c r="F8" s="36"/>
      <c r="G8" s="36"/>
    </row>
    <row r="9" spans="1:7" ht="16.5" customHeight="1">
      <c r="A9" s="28"/>
      <c r="B9" s="37" t="s">
        <v>32</v>
      </c>
      <c r="C9" s="37"/>
      <c r="D9" s="37"/>
      <c r="E9" s="37"/>
      <c r="F9" s="37"/>
      <c r="G9" s="37"/>
    </row>
    <row r="10" spans="1:7" ht="16.5" customHeight="1">
      <c r="A10" s="28"/>
      <c r="B10" s="38" t="s">
        <v>42</v>
      </c>
      <c r="C10" s="38"/>
      <c r="D10" s="38"/>
      <c r="E10" s="38"/>
      <c r="F10" s="38"/>
      <c r="G10" s="38"/>
    </row>
    <row r="11" spans="1:11" ht="16.5" customHeight="1">
      <c r="A11" s="28"/>
      <c r="B11" s="26" t="s">
        <v>108</v>
      </c>
      <c r="C11" s="19" t="s">
        <v>45</v>
      </c>
      <c r="D11" s="29">
        <v>26.5</v>
      </c>
      <c r="E11" s="29">
        <v>26.5</v>
      </c>
      <c r="F11" s="29">
        <f>E11-D11</f>
        <v>0</v>
      </c>
      <c r="G11" s="29">
        <f>IF(D11=0,0,E11/D11)*100</f>
        <v>100</v>
      </c>
      <c r="H11" s="4">
        <v>26.5</v>
      </c>
      <c r="I11" s="1">
        <v>26.5</v>
      </c>
      <c r="J11" s="1">
        <f>IF(C11="0100",H11,0)</f>
        <v>26.5</v>
      </c>
      <c r="K11" s="1">
        <f>IF(C11="0100",I11,0)</f>
        <v>26.5</v>
      </c>
    </row>
    <row r="12" spans="1:11" ht="16.5" customHeight="1">
      <c r="A12" s="28"/>
      <c r="B12" s="26" t="s">
        <v>109</v>
      </c>
      <c r="C12" s="19" t="s">
        <v>110</v>
      </c>
      <c r="D12" s="29">
        <v>26.5</v>
      </c>
      <c r="E12" s="29">
        <v>26.5</v>
      </c>
      <c r="F12" s="29">
        <f>E12-D12</f>
        <v>0</v>
      </c>
      <c r="G12" s="29">
        <f>IF(D12=0,0,E12/D12)*100</f>
        <v>100</v>
      </c>
      <c r="H12" s="4">
        <v>0</v>
      </c>
      <c r="I12" s="1">
        <v>0</v>
      </c>
      <c r="J12" s="1">
        <f>IF(C12="0100",H12,0)</f>
        <v>0</v>
      </c>
      <c r="K12" s="1">
        <f>IF(C12="0100",I12,0)</f>
        <v>0</v>
      </c>
    </row>
    <row r="13" spans="1:11" ht="16.5" customHeight="1">
      <c r="A13" s="28"/>
      <c r="B13" s="26" t="s">
        <v>111</v>
      </c>
      <c r="C13" s="19" t="s">
        <v>112</v>
      </c>
      <c r="D13" s="29">
        <v>201</v>
      </c>
      <c r="E13" s="29">
        <v>201</v>
      </c>
      <c r="F13" s="29">
        <f>E13-D13</f>
        <v>0</v>
      </c>
      <c r="G13" s="29">
        <f>IF(D13=0,0,E13/D13)*100</f>
        <v>100</v>
      </c>
      <c r="H13" s="4">
        <v>201</v>
      </c>
      <c r="I13" s="1">
        <v>201</v>
      </c>
      <c r="J13" s="1">
        <f>IF(C13="0100",H13,0)</f>
        <v>0</v>
      </c>
      <c r="K13" s="1">
        <f>IF(C13="0100",I13,0)</f>
        <v>0</v>
      </c>
    </row>
    <row r="14" spans="1:7" ht="15.75" customHeight="1">
      <c r="A14" s="4"/>
      <c r="B14" s="39" t="s">
        <v>95</v>
      </c>
      <c r="C14" s="39"/>
      <c r="D14" s="29">
        <f>SUM(J11:J13)</f>
        <v>26.5</v>
      </c>
      <c r="E14" s="29">
        <f>SUM(K11:K13)</f>
        <v>26.5</v>
      </c>
      <c r="F14" s="29">
        <f>E14-D14</f>
        <v>0</v>
      </c>
      <c r="G14" s="29">
        <f>IF(D14=0,0,E14/D14)*100</f>
        <v>100</v>
      </c>
    </row>
    <row r="15" spans="1:7" ht="15.75" customHeight="1">
      <c r="A15" s="4"/>
      <c r="B15" s="13"/>
      <c r="C15" s="14"/>
      <c r="D15" s="15"/>
      <c r="E15" s="15"/>
      <c r="F15" s="15"/>
      <c r="G15" s="15"/>
    </row>
    <row r="16" spans="1:7" ht="15.75" customHeight="1">
      <c r="A16" s="4"/>
      <c r="B16" s="39" t="s">
        <v>100</v>
      </c>
      <c r="C16" s="39"/>
      <c r="D16" s="29">
        <f>SUM(D14)</f>
        <v>26.5</v>
      </c>
      <c r="E16" s="29">
        <f>SUM(E14)</f>
        <v>26.5</v>
      </c>
      <c r="F16" s="29">
        <f>E16-D16</f>
        <v>0</v>
      </c>
      <c r="G16" s="29">
        <f>IF(D16=0,0,E16/D16)*100</f>
        <v>100</v>
      </c>
    </row>
    <row r="17" spans="1:7" ht="15.75" customHeight="1">
      <c r="A17" s="4"/>
      <c r="B17" s="13"/>
      <c r="C17" s="14"/>
      <c r="D17" s="15"/>
      <c r="E17" s="15"/>
      <c r="F17" s="15"/>
      <c r="G17" s="15"/>
    </row>
    <row r="18" spans="1:7" ht="15.75" customHeight="1">
      <c r="A18" s="4"/>
      <c r="B18" s="39" t="s">
        <v>101</v>
      </c>
      <c r="C18" s="39"/>
      <c r="D18" s="29">
        <f>SUM(D16)</f>
        <v>26.5</v>
      </c>
      <c r="E18" s="29">
        <f>SUM(E16)</f>
        <v>26.5</v>
      </c>
      <c r="F18" s="29">
        <f>E18-D18</f>
        <v>0</v>
      </c>
      <c r="G18" s="29">
        <f>IF(D18=0,0,E18/D18)*100</f>
        <v>100</v>
      </c>
    </row>
    <row r="19" spans="1:7" ht="16.5" customHeight="1">
      <c r="A19" s="4"/>
      <c r="B19" s="13"/>
      <c r="C19" s="14"/>
      <c r="D19" s="15"/>
      <c r="E19" s="15"/>
      <c r="F19" s="15"/>
      <c r="G19" s="15"/>
    </row>
    <row r="20" spans="1:7" ht="16.5" customHeight="1">
      <c r="A20" s="4"/>
      <c r="B20" s="13"/>
      <c r="C20" s="14"/>
      <c r="D20" s="15"/>
      <c r="E20" s="15"/>
      <c r="F20" s="15"/>
      <c r="G20" s="15"/>
    </row>
    <row r="21" spans="1:7" ht="16.5" customHeight="1">
      <c r="A21" s="4"/>
      <c r="B21" s="13"/>
      <c r="C21" s="14"/>
      <c r="D21" s="15"/>
      <c r="E21" s="15"/>
      <c r="F21" s="15"/>
      <c r="G21" s="15"/>
    </row>
    <row r="22" spans="1:7" ht="16.5" customHeight="1">
      <c r="A22" s="30"/>
      <c r="B22" s="22"/>
      <c r="C22" s="14" t="s">
        <v>26</v>
      </c>
      <c r="D22" s="29">
        <f>SUM(D18)</f>
        <v>26.5</v>
      </c>
      <c r="E22" s="29">
        <f>SUM(E18)</f>
        <v>26.5</v>
      </c>
      <c r="F22" s="29">
        <f>E22-D22</f>
        <v>0</v>
      </c>
      <c r="G22" s="29">
        <f>IF(D22=0,0,E22/D22)*100</f>
        <v>100</v>
      </c>
    </row>
  </sheetData>
  <sheetProtection selectLockedCells="1" selectUnlockedCells="1"/>
  <mergeCells count="8">
    <mergeCell ref="B16:C16"/>
    <mergeCell ref="B18:C18"/>
    <mergeCell ref="B2:G2"/>
    <mergeCell ref="B3:G3"/>
    <mergeCell ref="B8:G8"/>
    <mergeCell ref="B9:G9"/>
    <mergeCell ref="B10:G10"/>
    <mergeCell ref="B14:C14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12" width="9.00390625" style="1" hidden="1" customWidth="1"/>
    <col min="13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 t="s">
        <v>33</v>
      </c>
      <c r="B2" s="33" t="s">
        <v>28</v>
      </c>
      <c r="C2" s="33"/>
      <c r="D2" s="33"/>
      <c r="E2" s="33"/>
      <c r="F2" s="33"/>
      <c r="G2" s="33"/>
    </row>
    <row r="3" spans="1:7" s="6" customFormat="1" ht="18" customHeight="1">
      <c r="A3" s="21">
        <v>12</v>
      </c>
      <c r="B3" s="34" t="s">
        <v>34</v>
      </c>
      <c r="C3" s="34"/>
      <c r="D3" s="34"/>
      <c r="E3" s="34"/>
      <c r="F3" s="34"/>
      <c r="G3" s="34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35</v>
      </c>
      <c r="E4" s="8" t="s">
        <v>2</v>
      </c>
      <c r="F4" s="9">
        <v>2022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#VALUE!</f>
        <v>Декември</v>
      </c>
      <c r="G5" s="10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22"/>
      <c r="C7" s="22"/>
      <c r="D7" s="22"/>
      <c r="E7" s="22"/>
      <c r="F7" s="22"/>
      <c r="G7" s="22"/>
    </row>
    <row r="8" spans="1:7" ht="18.75" customHeight="1">
      <c r="A8" s="4"/>
      <c r="B8" s="40" t="s">
        <v>113</v>
      </c>
      <c r="C8" s="40"/>
      <c r="D8" s="40"/>
      <c r="E8" s="40"/>
      <c r="F8" s="40"/>
      <c r="G8" s="40"/>
    </row>
    <row r="9" spans="1:7" ht="16.5" customHeight="1">
      <c r="A9" s="4"/>
      <c r="B9" s="22"/>
      <c r="C9" s="22"/>
      <c r="D9" s="22"/>
      <c r="E9" s="22"/>
      <c r="F9" s="22"/>
      <c r="G9" s="22"/>
    </row>
    <row r="10" spans="1:7" ht="16.5" customHeight="1">
      <c r="A10" s="4"/>
      <c r="B10" s="36" t="s">
        <v>41</v>
      </c>
      <c r="C10" s="36"/>
      <c r="D10" s="36"/>
      <c r="E10" s="36"/>
      <c r="F10" s="36"/>
      <c r="G10" s="36"/>
    </row>
    <row r="11" spans="1:7" ht="16.5" customHeight="1">
      <c r="A11" s="4"/>
      <c r="B11" s="23" t="s">
        <v>43</v>
      </c>
      <c r="C11" s="16"/>
      <c r="D11" s="16"/>
      <c r="E11" s="16"/>
      <c r="F11" s="16"/>
      <c r="G11" s="16"/>
    </row>
    <row r="12" spans="1:12" ht="16.5" customHeight="1">
      <c r="A12" s="4"/>
      <c r="B12" s="18" t="s">
        <v>44</v>
      </c>
      <c r="C12" s="19" t="s">
        <v>45</v>
      </c>
      <c r="D12" s="20">
        <v>532617</v>
      </c>
      <c r="E12" s="20">
        <v>513312</v>
      </c>
      <c r="F12" s="20">
        <f aca="true" t="shared" si="0" ref="F12:F34">E12-D12</f>
        <v>-19305</v>
      </c>
      <c r="G12" s="20">
        <f aca="true" t="shared" si="1" ref="G12:G34">IF(D12=0,0,E12/D12)*100</f>
        <v>96.37544426858324</v>
      </c>
      <c r="H12" s="1">
        <v>532617</v>
      </c>
      <c r="I12" s="1">
        <v>513312</v>
      </c>
      <c r="J12" s="1">
        <f aca="true" t="shared" si="2" ref="J12:J33">IF(L12="Рекапитулация по функции: Натурални",IF(C12="0100",H12,0),H12)</f>
        <v>532617</v>
      </c>
      <c r="K12" s="31">
        <f aca="true" t="shared" si="3" ref="K12:K33">IF(L12="Рекапитулация по функции: Натурални",IF(C12="0100",I12,0),I12)</f>
        <v>513312</v>
      </c>
      <c r="L12" s="1" t="s">
        <v>113</v>
      </c>
    </row>
    <row r="13" spans="1:12" ht="16.5" customHeight="1">
      <c r="A13" s="4"/>
      <c r="B13" s="18" t="s">
        <v>46</v>
      </c>
      <c r="C13" s="19" t="s">
        <v>47</v>
      </c>
      <c r="D13" s="20">
        <v>532617</v>
      </c>
      <c r="E13" s="20">
        <v>513312</v>
      </c>
      <c r="F13" s="20">
        <f t="shared" si="0"/>
        <v>-19305</v>
      </c>
      <c r="G13" s="20">
        <f t="shared" si="1"/>
        <v>96.37544426858324</v>
      </c>
      <c r="H13" s="1">
        <v>0</v>
      </c>
      <c r="I13" s="1">
        <v>0</v>
      </c>
      <c r="J13" s="1">
        <f t="shared" si="2"/>
        <v>0</v>
      </c>
      <c r="K13" s="31">
        <f t="shared" si="3"/>
        <v>0</v>
      </c>
      <c r="L13" s="1" t="s">
        <v>113</v>
      </c>
    </row>
    <row r="14" spans="1:12" ht="16.5" customHeight="1">
      <c r="A14" s="4"/>
      <c r="B14" s="18" t="s">
        <v>48</v>
      </c>
      <c r="C14" s="19" t="s">
        <v>49</v>
      </c>
      <c r="D14" s="20">
        <v>75669</v>
      </c>
      <c r="E14" s="20">
        <v>71163</v>
      </c>
      <c r="F14" s="20">
        <f t="shared" si="0"/>
        <v>-4506</v>
      </c>
      <c r="G14" s="20">
        <f t="shared" si="1"/>
        <v>94.04511755144115</v>
      </c>
      <c r="H14" s="1">
        <v>75669</v>
      </c>
      <c r="I14" s="1">
        <v>71163</v>
      </c>
      <c r="J14" s="1">
        <f t="shared" si="2"/>
        <v>75669</v>
      </c>
      <c r="K14" s="31">
        <f t="shared" si="3"/>
        <v>71163</v>
      </c>
      <c r="L14" s="1" t="s">
        <v>113</v>
      </c>
    </row>
    <row r="15" spans="1:12" ht="16.5" customHeight="1">
      <c r="A15" s="4"/>
      <c r="B15" s="18" t="s">
        <v>50</v>
      </c>
      <c r="C15" s="19" t="s">
        <v>51</v>
      </c>
      <c r="D15" s="20">
        <v>1900</v>
      </c>
      <c r="E15" s="20">
        <v>1900</v>
      </c>
      <c r="F15" s="20">
        <f t="shared" si="0"/>
        <v>0</v>
      </c>
      <c r="G15" s="20">
        <f t="shared" si="1"/>
        <v>100</v>
      </c>
      <c r="H15" s="1">
        <v>0</v>
      </c>
      <c r="I15" s="1">
        <v>0</v>
      </c>
      <c r="J15" s="1">
        <f t="shared" si="2"/>
        <v>0</v>
      </c>
      <c r="K15" s="31">
        <f t="shared" si="3"/>
        <v>0</v>
      </c>
      <c r="L15" s="1" t="s">
        <v>113</v>
      </c>
    </row>
    <row r="16" spans="1:12" ht="16.5" customHeight="1">
      <c r="A16" s="4"/>
      <c r="B16" s="18" t="s">
        <v>52</v>
      </c>
      <c r="C16" s="19" t="s">
        <v>53</v>
      </c>
      <c r="D16" s="20">
        <v>19853</v>
      </c>
      <c r="E16" s="20">
        <v>15347</v>
      </c>
      <c r="F16" s="20">
        <f t="shared" si="0"/>
        <v>-4506</v>
      </c>
      <c r="G16" s="20">
        <f t="shared" si="1"/>
        <v>77.30317836095301</v>
      </c>
      <c r="H16" s="1">
        <v>0</v>
      </c>
      <c r="I16" s="1">
        <v>0</v>
      </c>
      <c r="J16" s="1">
        <f t="shared" si="2"/>
        <v>0</v>
      </c>
      <c r="K16" s="31">
        <f t="shared" si="3"/>
        <v>0</v>
      </c>
      <c r="L16" s="1" t="s">
        <v>113</v>
      </c>
    </row>
    <row r="17" spans="1:12" ht="16.5" customHeight="1">
      <c r="A17" s="4"/>
      <c r="B17" s="18" t="s">
        <v>54</v>
      </c>
      <c r="C17" s="19" t="s">
        <v>55</v>
      </c>
      <c r="D17" s="20">
        <v>53916</v>
      </c>
      <c r="E17" s="20">
        <v>53916</v>
      </c>
      <c r="F17" s="20">
        <f t="shared" si="0"/>
        <v>0</v>
      </c>
      <c r="G17" s="20">
        <f t="shared" si="1"/>
        <v>100</v>
      </c>
      <c r="H17" s="1">
        <v>0</v>
      </c>
      <c r="I17" s="1">
        <v>0</v>
      </c>
      <c r="J17" s="1">
        <f t="shared" si="2"/>
        <v>0</v>
      </c>
      <c r="K17" s="31">
        <f t="shared" si="3"/>
        <v>0</v>
      </c>
      <c r="L17" s="1" t="s">
        <v>113</v>
      </c>
    </row>
    <row r="18" spans="1:12" ht="16.5" customHeight="1">
      <c r="A18" s="4"/>
      <c r="B18" s="18" t="s">
        <v>56</v>
      </c>
      <c r="C18" s="19" t="s">
        <v>57</v>
      </c>
      <c r="D18" s="20">
        <v>119245</v>
      </c>
      <c r="E18" s="20">
        <v>117569</v>
      </c>
      <c r="F18" s="20">
        <f t="shared" si="0"/>
        <v>-1676</v>
      </c>
      <c r="G18" s="20">
        <f t="shared" si="1"/>
        <v>98.59449033502453</v>
      </c>
      <c r="H18" s="1">
        <v>119245</v>
      </c>
      <c r="I18" s="1">
        <v>117569</v>
      </c>
      <c r="J18" s="1">
        <f t="shared" si="2"/>
        <v>119245</v>
      </c>
      <c r="K18" s="31">
        <f t="shared" si="3"/>
        <v>117569</v>
      </c>
      <c r="L18" s="1" t="s">
        <v>113</v>
      </c>
    </row>
    <row r="19" spans="1:12" ht="16.5" customHeight="1">
      <c r="A19" s="4"/>
      <c r="B19" s="18" t="s">
        <v>58</v>
      </c>
      <c r="C19" s="19" t="s">
        <v>59</v>
      </c>
      <c r="D19" s="20">
        <v>61086</v>
      </c>
      <c r="E19" s="20">
        <v>61086</v>
      </c>
      <c r="F19" s="20">
        <f t="shared" si="0"/>
        <v>0</v>
      </c>
      <c r="G19" s="20">
        <f t="shared" si="1"/>
        <v>100</v>
      </c>
      <c r="H19" s="1">
        <v>0</v>
      </c>
      <c r="I19" s="1">
        <v>0</v>
      </c>
      <c r="J19" s="1">
        <f t="shared" si="2"/>
        <v>0</v>
      </c>
      <c r="K19" s="31">
        <f t="shared" si="3"/>
        <v>0</v>
      </c>
      <c r="L19" s="1" t="s">
        <v>113</v>
      </c>
    </row>
    <row r="20" spans="1:12" ht="16.5" customHeight="1">
      <c r="A20" s="4"/>
      <c r="B20" s="18" t="s">
        <v>60</v>
      </c>
      <c r="C20" s="19" t="s">
        <v>61</v>
      </c>
      <c r="D20" s="20">
        <v>16586</v>
      </c>
      <c r="E20" s="20">
        <v>16163</v>
      </c>
      <c r="F20" s="20">
        <f t="shared" si="0"/>
        <v>-423</v>
      </c>
      <c r="G20" s="20">
        <f t="shared" si="1"/>
        <v>97.44965633666948</v>
      </c>
      <c r="H20" s="1">
        <v>0</v>
      </c>
      <c r="I20" s="1">
        <v>0</v>
      </c>
      <c r="J20" s="1">
        <f t="shared" si="2"/>
        <v>0</v>
      </c>
      <c r="K20" s="31">
        <f t="shared" si="3"/>
        <v>0</v>
      </c>
      <c r="L20" s="1" t="s">
        <v>113</v>
      </c>
    </row>
    <row r="21" spans="1:12" ht="16.5" customHeight="1">
      <c r="A21" s="4"/>
      <c r="B21" s="18" t="s">
        <v>62</v>
      </c>
      <c r="C21" s="19" t="s">
        <v>63</v>
      </c>
      <c r="D21" s="20">
        <v>26659</v>
      </c>
      <c r="E21" s="20">
        <v>26659</v>
      </c>
      <c r="F21" s="20">
        <f t="shared" si="0"/>
        <v>0</v>
      </c>
      <c r="G21" s="20">
        <f t="shared" si="1"/>
        <v>100</v>
      </c>
      <c r="H21" s="1">
        <v>0</v>
      </c>
      <c r="I21" s="1">
        <v>0</v>
      </c>
      <c r="J21" s="1">
        <f t="shared" si="2"/>
        <v>0</v>
      </c>
      <c r="K21" s="31">
        <f t="shared" si="3"/>
        <v>0</v>
      </c>
      <c r="L21" s="1" t="s">
        <v>113</v>
      </c>
    </row>
    <row r="22" spans="1:12" ht="16.5" customHeight="1">
      <c r="A22" s="4"/>
      <c r="B22" s="18" t="s">
        <v>64</v>
      </c>
      <c r="C22" s="19" t="s">
        <v>65</v>
      </c>
      <c r="D22" s="20">
        <v>14914</v>
      </c>
      <c r="E22" s="20">
        <v>13661</v>
      </c>
      <c r="F22" s="20">
        <f t="shared" si="0"/>
        <v>-1253</v>
      </c>
      <c r="G22" s="20">
        <f t="shared" si="1"/>
        <v>91.5984980555183</v>
      </c>
      <c r="H22" s="1">
        <v>0</v>
      </c>
      <c r="I22" s="1">
        <v>0</v>
      </c>
      <c r="J22" s="1">
        <f t="shared" si="2"/>
        <v>0</v>
      </c>
      <c r="K22" s="31">
        <f t="shared" si="3"/>
        <v>0</v>
      </c>
      <c r="L22" s="1" t="s">
        <v>113</v>
      </c>
    </row>
    <row r="23" spans="1:12" ht="16.5" customHeight="1">
      <c r="A23" s="4"/>
      <c r="B23" s="18" t="s">
        <v>66</v>
      </c>
      <c r="C23" s="19" t="s">
        <v>67</v>
      </c>
      <c r="D23" s="20">
        <v>174618</v>
      </c>
      <c r="E23" s="20">
        <v>150108</v>
      </c>
      <c r="F23" s="20">
        <f t="shared" si="0"/>
        <v>-24510</v>
      </c>
      <c r="G23" s="20">
        <f t="shared" si="1"/>
        <v>85.96364635948184</v>
      </c>
      <c r="H23" s="1">
        <v>174618</v>
      </c>
      <c r="I23" s="1">
        <v>150108</v>
      </c>
      <c r="J23" s="1">
        <f t="shared" si="2"/>
        <v>174618</v>
      </c>
      <c r="K23" s="31">
        <f t="shared" si="3"/>
        <v>150108</v>
      </c>
      <c r="L23" s="1" t="s">
        <v>113</v>
      </c>
    </row>
    <row r="24" spans="1:12" ht="16.5" customHeight="1">
      <c r="A24" s="4"/>
      <c r="B24" s="18" t="s">
        <v>68</v>
      </c>
      <c r="C24" s="19" t="s">
        <v>69</v>
      </c>
      <c r="D24" s="20">
        <v>19805</v>
      </c>
      <c r="E24" s="20">
        <v>12235</v>
      </c>
      <c r="F24" s="20">
        <f t="shared" si="0"/>
        <v>-7570</v>
      </c>
      <c r="G24" s="20">
        <f t="shared" si="1"/>
        <v>61.77732895733401</v>
      </c>
      <c r="H24" s="1">
        <v>0</v>
      </c>
      <c r="I24" s="1">
        <v>0</v>
      </c>
      <c r="J24" s="1">
        <f t="shared" si="2"/>
        <v>0</v>
      </c>
      <c r="K24" s="31">
        <f t="shared" si="3"/>
        <v>0</v>
      </c>
      <c r="L24" s="1" t="s">
        <v>113</v>
      </c>
    </row>
    <row r="25" spans="1:12" ht="16.5" customHeight="1">
      <c r="A25" s="4"/>
      <c r="B25" s="18" t="s">
        <v>70</v>
      </c>
      <c r="C25" s="19" t="s">
        <v>71</v>
      </c>
      <c r="D25" s="20">
        <v>4620</v>
      </c>
      <c r="E25" s="20">
        <v>4340</v>
      </c>
      <c r="F25" s="20">
        <f t="shared" si="0"/>
        <v>-280</v>
      </c>
      <c r="G25" s="20">
        <f t="shared" si="1"/>
        <v>93.93939393939394</v>
      </c>
      <c r="H25" s="1">
        <v>0</v>
      </c>
      <c r="I25" s="1">
        <v>0</v>
      </c>
      <c r="J25" s="1">
        <f t="shared" si="2"/>
        <v>0</v>
      </c>
      <c r="K25" s="31">
        <f t="shared" si="3"/>
        <v>0</v>
      </c>
      <c r="L25" s="1" t="s">
        <v>113</v>
      </c>
    </row>
    <row r="26" spans="1:12" ht="16.5" customHeight="1">
      <c r="A26" s="4"/>
      <c r="B26" s="18" t="s">
        <v>72</v>
      </c>
      <c r="C26" s="19" t="s">
        <v>73</v>
      </c>
      <c r="D26" s="20">
        <v>7156</v>
      </c>
      <c r="E26" s="20">
        <v>7156</v>
      </c>
      <c r="F26" s="20">
        <f t="shared" si="0"/>
        <v>0</v>
      </c>
      <c r="G26" s="20">
        <f t="shared" si="1"/>
        <v>100</v>
      </c>
      <c r="H26" s="1">
        <v>0</v>
      </c>
      <c r="I26" s="1">
        <v>0</v>
      </c>
      <c r="J26" s="1">
        <f t="shared" si="2"/>
        <v>0</v>
      </c>
      <c r="K26" s="31">
        <f t="shared" si="3"/>
        <v>0</v>
      </c>
      <c r="L26" s="1" t="s">
        <v>113</v>
      </c>
    </row>
    <row r="27" spans="1:12" ht="16.5" customHeight="1">
      <c r="A27" s="4"/>
      <c r="B27" s="18" t="s">
        <v>74</v>
      </c>
      <c r="C27" s="19" t="s">
        <v>75</v>
      </c>
      <c r="D27" s="20">
        <v>45307</v>
      </c>
      <c r="E27" s="20">
        <v>39521</v>
      </c>
      <c r="F27" s="20">
        <f t="shared" si="0"/>
        <v>-5786</v>
      </c>
      <c r="G27" s="20">
        <f t="shared" si="1"/>
        <v>87.22934645860462</v>
      </c>
      <c r="H27" s="1">
        <v>0</v>
      </c>
      <c r="I27" s="1">
        <v>0</v>
      </c>
      <c r="J27" s="1">
        <f t="shared" si="2"/>
        <v>0</v>
      </c>
      <c r="K27" s="31">
        <f t="shared" si="3"/>
        <v>0</v>
      </c>
      <c r="L27" s="1" t="s">
        <v>113</v>
      </c>
    </row>
    <row r="28" spans="1:12" ht="16.5" customHeight="1">
      <c r="A28" s="4"/>
      <c r="B28" s="18" t="s">
        <v>76</v>
      </c>
      <c r="C28" s="19" t="s">
        <v>77</v>
      </c>
      <c r="D28" s="20">
        <v>17629</v>
      </c>
      <c r="E28" s="20">
        <v>12740</v>
      </c>
      <c r="F28" s="20">
        <f t="shared" si="0"/>
        <v>-4889</v>
      </c>
      <c r="G28" s="20">
        <f t="shared" si="1"/>
        <v>72.26728685688354</v>
      </c>
      <c r="H28" s="1">
        <v>0</v>
      </c>
      <c r="I28" s="1">
        <v>0</v>
      </c>
      <c r="J28" s="1">
        <f t="shared" si="2"/>
        <v>0</v>
      </c>
      <c r="K28" s="31">
        <f t="shared" si="3"/>
        <v>0</v>
      </c>
      <c r="L28" s="1" t="s">
        <v>113</v>
      </c>
    </row>
    <row r="29" spans="1:12" ht="16.5" customHeight="1">
      <c r="A29" s="4"/>
      <c r="B29" s="18" t="s">
        <v>78</v>
      </c>
      <c r="C29" s="19" t="s">
        <v>79</v>
      </c>
      <c r="D29" s="20">
        <v>53324</v>
      </c>
      <c r="E29" s="20">
        <v>53324</v>
      </c>
      <c r="F29" s="20">
        <f t="shared" si="0"/>
        <v>0</v>
      </c>
      <c r="G29" s="20">
        <f t="shared" si="1"/>
        <v>100</v>
      </c>
      <c r="H29" s="1">
        <v>0</v>
      </c>
      <c r="I29" s="1">
        <v>0</v>
      </c>
      <c r="J29" s="1">
        <f t="shared" si="2"/>
        <v>0</v>
      </c>
      <c r="K29" s="31">
        <f t="shared" si="3"/>
        <v>0</v>
      </c>
      <c r="L29" s="1" t="s">
        <v>113</v>
      </c>
    </row>
    <row r="30" spans="1:12" ht="16.5" customHeight="1">
      <c r="A30" s="4"/>
      <c r="B30" s="18" t="s">
        <v>80</v>
      </c>
      <c r="C30" s="19" t="s">
        <v>81</v>
      </c>
      <c r="D30" s="20">
        <v>25283</v>
      </c>
      <c r="E30" s="20">
        <v>19836</v>
      </c>
      <c r="F30" s="20">
        <f t="shared" si="0"/>
        <v>-5447</v>
      </c>
      <c r="G30" s="20">
        <f t="shared" si="1"/>
        <v>78.45587944468615</v>
      </c>
      <c r="H30" s="1">
        <v>0</v>
      </c>
      <c r="I30" s="1">
        <v>0</v>
      </c>
      <c r="J30" s="1">
        <f t="shared" si="2"/>
        <v>0</v>
      </c>
      <c r="K30" s="31">
        <f t="shared" si="3"/>
        <v>0</v>
      </c>
      <c r="L30" s="1" t="s">
        <v>113</v>
      </c>
    </row>
    <row r="31" spans="1:12" ht="16.5" customHeight="1">
      <c r="A31" s="4"/>
      <c r="B31" s="18" t="s">
        <v>82</v>
      </c>
      <c r="C31" s="19" t="s">
        <v>83</v>
      </c>
      <c r="D31" s="20">
        <v>1000</v>
      </c>
      <c r="E31" s="20">
        <v>462</v>
      </c>
      <c r="F31" s="20">
        <f t="shared" si="0"/>
        <v>-538</v>
      </c>
      <c r="G31" s="20">
        <f t="shared" si="1"/>
        <v>46.2</v>
      </c>
      <c r="H31" s="1">
        <v>0</v>
      </c>
      <c r="I31" s="1">
        <v>0</v>
      </c>
      <c r="J31" s="1">
        <f t="shared" si="2"/>
        <v>0</v>
      </c>
      <c r="K31" s="31">
        <f t="shared" si="3"/>
        <v>0</v>
      </c>
      <c r="L31" s="1" t="s">
        <v>113</v>
      </c>
    </row>
    <row r="32" spans="1:12" ht="16.5" customHeight="1">
      <c r="A32" s="4"/>
      <c r="B32" s="18" t="s">
        <v>84</v>
      </c>
      <c r="C32" s="19" t="s">
        <v>85</v>
      </c>
      <c r="D32" s="20">
        <v>494</v>
      </c>
      <c r="E32" s="20">
        <v>494</v>
      </c>
      <c r="F32" s="20">
        <f t="shared" si="0"/>
        <v>0</v>
      </c>
      <c r="G32" s="20">
        <f t="shared" si="1"/>
        <v>100</v>
      </c>
      <c r="H32" s="1">
        <v>0</v>
      </c>
      <c r="I32" s="1">
        <v>0</v>
      </c>
      <c r="J32" s="1">
        <f t="shared" si="2"/>
        <v>0</v>
      </c>
      <c r="K32" s="31">
        <f t="shared" si="3"/>
        <v>0</v>
      </c>
      <c r="L32" s="1" t="s">
        <v>113</v>
      </c>
    </row>
    <row r="33" spans="1:12" ht="16.5" customHeight="1">
      <c r="A33" s="4"/>
      <c r="B33" s="18" t="s">
        <v>86</v>
      </c>
      <c r="C33" s="19" t="s">
        <v>87</v>
      </c>
      <c r="D33" s="20">
        <v>0</v>
      </c>
      <c r="E33" s="20">
        <v>0</v>
      </c>
      <c r="F33" s="20">
        <f t="shared" si="0"/>
        <v>0</v>
      </c>
      <c r="G33" s="20">
        <f t="shared" si="1"/>
        <v>0</v>
      </c>
      <c r="H33" s="1">
        <v>0</v>
      </c>
      <c r="I33" s="1">
        <v>0</v>
      </c>
      <c r="J33" s="1">
        <f t="shared" si="2"/>
        <v>0</v>
      </c>
      <c r="K33" s="31">
        <f t="shared" si="3"/>
        <v>0</v>
      </c>
      <c r="L33" s="1" t="s">
        <v>113</v>
      </c>
    </row>
    <row r="34" spans="1:7" ht="15.75" customHeight="1">
      <c r="A34" s="4"/>
      <c r="B34" s="39" t="s">
        <v>88</v>
      </c>
      <c r="C34" s="39"/>
      <c r="D34" s="20">
        <f>SUM(J12:J33)</f>
        <v>902149</v>
      </c>
      <c r="E34" s="20">
        <f>SUM(K12:K33)</f>
        <v>852152</v>
      </c>
      <c r="F34" s="20">
        <f t="shared" si="0"/>
        <v>-49997</v>
      </c>
      <c r="G34" s="20">
        <f t="shared" si="1"/>
        <v>94.45801081639507</v>
      </c>
    </row>
    <row r="35" spans="1:7" ht="16.5" customHeight="1">
      <c r="A35" s="4"/>
      <c r="B35" s="23" t="s">
        <v>89</v>
      </c>
      <c r="C35" s="16"/>
      <c r="D35" s="16"/>
      <c r="E35" s="16"/>
      <c r="F35" s="16"/>
      <c r="G35" s="16"/>
    </row>
    <row r="36" spans="1:12" ht="16.5" customHeight="1">
      <c r="A36" s="4"/>
      <c r="B36" s="18" t="s">
        <v>90</v>
      </c>
      <c r="C36" s="19" t="s">
        <v>91</v>
      </c>
      <c r="D36" s="20">
        <v>19644</v>
      </c>
      <c r="E36" s="20">
        <v>19644</v>
      </c>
      <c r="F36" s="20">
        <f>E36-D36</f>
        <v>0</v>
      </c>
      <c r="G36" s="20">
        <f>IF(D36=0,0,E36/D36)*100</f>
        <v>100</v>
      </c>
      <c r="H36" s="1">
        <v>19644</v>
      </c>
      <c r="I36" s="1">
        <v>19644</v>
      </c>
      <c r="J36" s="1">
        <f>IF(L36="Рекапитулация по функции: Натурални",IF(C36="0100",H36,0),H36)</f>
        <v>19644</v>
      </c>
      <c r="K36" s="31">
        <f>IF(L36="Рекапитулация по функции: Натурални",IF(C36="0100",I36,0),I36)</f>
        <v>19644</v>
      </c>
      <c r="L36" s="1" t="s">
        <v>113</v>
      </c>
    </row>
    <row r="37" spans="1:12" ht="16.5" customHeight="1">
      <c r="A37" s="4"/>
      <c r="B37" s="18" t="s">
        <v>92</v>
      </c>
      <c r="C37" s="19" t="s">
        <v>93</v>
      </c>
      <c r="D37" s="20">
        <v>19644</v>
      </c>
      <c r="E37" s="20">
        <v>19644</v>
      </c>
      <c r="F37" s="20">
        <f>E37-D37</f>
        <v>0</v>
      </c>
      <c r="G37" s="20">
        <f>IF(D37=0,0,E37/D37)*100</f>
        <v>100</v>
      </c>
      <c r="H37" s="1">
        <v>0</v>
      </c>
      <c r="I37" s="1">
        <v>0</v>
      </c>
      <c r="J37" s="1">
        <f>IF(L37="Рекапитулация по функции: Натурални",IF(C37="0100",H37,0),H37)</f>
        <v>0</v>
      </c>
      <c r="K37" s="31">
        <f>IF(L37="Рекапитулация по функции: Натурални",IF(C37="0100",I37,0),I37)</f>
        <v>0</v>
      </c>
      <c r="L37" s="1" t="s">
        <v>113</v>
      </c>
    </row>
    <row r="38" spans="1:7" ht="15.75" customHeight="1">
      <c r="A38" s="4"/>
      <c r="B38" s="39" t="s">
        <v>94</v>
      </c>
      <c r="C38" s="39"/>
      <c r="D38" s="20">
        <f>SUM(J36:J37)</f>
        <v>19644</v>
      </c>
      <c r="E38" s="20">
        <f>SUM(K36:K37)</f>
        <v>19644</v>
      </c>
      <c r="F38" s="20">
        <f>E38-D38</f>
        <v>0</v>
      </c>
      <c r="G38" s="20">
        <f>IF(D38=0,0,E38/D38)*100</f>
        <v>100</v>
      </c>
    </row>
    <row r="39" spans="1:7" ht="16.5" customHeight="1">
      <c r="A39" s="4"/>
      <c r="B39" s="13"/>
      <c r="C39" s="14"/>
      <c r="D39" s="15"/>
      <c r="E39" s="15"/>
      <c r="F39" s="15"/>
      <c r="G39" s="15"/>
    </row>
    <row r="40" spans="1:7" ht="15.75" customHeight="1">
      <c r="A40" s="4"/>
      <c r="B40" s="39" t="s">
        <v>101</v>
      </c>
      <c r="C40" s="39"/>
      <c r="D40" s="20">
        <f>SUM(D34,D38)</f>
        <v>921793</v>
      </c>
      <c r="E40" s="20">
        <f>SUM(E34,E38)</f>
        <v>871796</v>
      </c>
      <c r="F40" s="20">
        <f>E40-D40</f>
        <v>-49997</v>
      </c>
      <c r="G40" s="20">
        <f>IF(D40=0,0,E40/D40)*100</f>
        <v>94.57611416012055</v>
      </c>
    </row>
    <row r="41" spans="1:7" ht="16.5" customHeight="1">
      <c r="A41" s="4"/>
      <c r="B41" s="13"/>
      <c r="C41" s="14"/>
      <c r="D41" s="15"/>
      <c r="E41" s="15"/>
      <c r="F41" s="15"/>
      <c r="G41" s="15"/>
    </row>
    <row r="42" spans="1:7" ht="16.5" customHeight="1">
      <c r="A42" s="4"/>
      <c r="B42" s="36" t="s">
        <v>102</v>
      </c>
      <c r="C42" s="36"/>
      <c r="D42" s="36"/>
      <c r="E42" s="36"/>
      <c r="F42" s="36"/>
      <c r="G42" s="36"/>
    </row>
    <row r="43" spans="1:7" ht="16.5" customHeight="1">
      <c r="A43" s="4"/>
      <c r="B43" s="23" t="s">
        <v>43</v>
      </c>
      <c r="C43" s="16"/>
      <c r="D43" s="16"/>
      <c r="E43" s="16"/>
      <c r="F43" s="16"/>
      <c r="G43" s="16"/>
    </row>
    <row r="44" spans="1:12" ht="16.5" customHeight="1">
      <c r="A44" s="4"/>
      <c r="B44" s="18" t="s">
        <v>66</v>
      </c>
      <c r="C44" s="19" t="s">
        <v>67</v>
      </c>
      <c r="D44" s="20">
        <v>603</v>
      </c>
      <c r="E44" s="20">
        <v>603</v>
      </c>
      <c r="F44" s="20">
        <f>E44-D44</f>
        <v>0</v>
      </c>
      <c r="G44" s="20">
        <f>IF(D44=0,0,E44/D44)*100</f>
        <v>100</v>
      </c>
      <c r="H44" s="1">
        <v>603</v>
      </c>
      <c r="I44" s="1">
        <v>603</v>
      </c>
      <c r="J44" s="1">
        <f>IF(L44="Рекапитулация по функции: Натурални",IF(C44="0100",H44,0),H44)</f>
        <v>603</v>
      </c>
      <c r="K44" s="31">
        <f>IF(L44="Рекапитулация по функции: Натурални",IF(C44="0100",I44,0),I44)</f>
        <v>603</v>
      </c>
      <c r="L44" s="1" t="s">
        <v>113</v>
      </c>
    </row>
    <row r="45" spans="1:12" ht="16.5" customHeight="1">
      <c r="A45" s="4"/>
      <c r="B45" s="18" t="s">
        <v>74</v>
      </c>
      <c r="C45" s="19" t="s">
        <v>75</v>
      </c>
      <c r="D45" s="20">
        <v>603</v>
      </c>
      <c r="E45" s="20">
        <v>603</v>
      </c>
      <c r="F45" s="20">
        <f>E45-D45</f>
        <v>0</v>
      </c>
      <c r="G45" s="20">
        <f>IF(D45=0,0,E45/D45)*100</f>
        <v>100</v>
      </c>
      <c r="H45" s="1">
        <v>0</v>
      </c>
      <c r="I45" s="1">
        <v>0</v>
      </c>
      <c r="J45" s="1">
        <f>IF(L45="Рекапитулация по функции: Натурални",IF(C45="0100",H45,0),H45)</f>
        <v>0</v>
      </c>
      <c r="K45" s="31">
        <f>IF(L45="Рекапитулация по функции: Натурални",IF(C45="0100",I45,0),I45)</f>
        <v>0</v>
      </c>
      <c r="L45" s="1" t="s">
        <v>113</v>
      </c>
    </row>
    <row r="46" spans="1:7" ht="15.75" customHeight="1">
      <c r="A46" s="4"/>
      <c r="B46" s="39" t="s">
        <v>88</v>
      </c>
      <c r="C46" s="39"/>
      <c r="D46" s="20">
        <f>SUM(J44:J45)</f>
        <v>603</v>
      </c>
      <c r="E46" s="20">
        <f>SUM(K44:K45)</f>
        <v>603</v>
      </c>
      <c r="F46" s="20">
        <f>E46-D46</f>
        <v>0</v>
      </c>
      <c r="G46" s="20">
        <f>IF(D46=0,0,E46/D46)*100</f>
        <v>100</v>
      </c>
    </row>
    <row r="47" spans="1:7" ht="16.5" customHeight="1">
      <c r="A47" s="4"/>
      <c r="B47" s="13"/>
      <c r="C47" s="14"/>
      <c r="D47" s="15"/>
      <c r="E47" s="15"/>
      <c r="F47" s="15"/>
      <c r="G47" s="15"/>
    </row>
    <row r="48" spans="1:7" ht="15.75" customHeight="1">
      <c r="A48" s="4"/>
      <c r="B48" s="39" t="s">
        <v>107</v>
      </c>
      <c r="C48" s="39"/>
      <c r="D48" s="20">
        <f>SUM(D46)</f>
        <v>603</v>
      </c>
      <c r="E48" s="20">
        <f>SUM(E46)</f>
        <v>603</v>
      </c>
      <c r="F48" s="20">
        <f>E48-D48</f>
        <v>0</v>
      </c>
      <c r="G48" s="20">
        <f>IF(D48=0,0,E48/D48)*100</f>
        <v>100</v>
      </c>
    </row>
    <row r="49" spans="1:7" ht="16.5" customHeight="1">
      <c r="A49" s="4"/>
      <c r="B49" s="13"/>
      <c r="C49" s="14"/>
      <c r="D49" s="15"/>
      <c r="E49" s="15"/>
      <c r="F49" s="15"/>
      <c r="G49" s="15"/>
    </row>
    <row r="50" spans="1:7" ht="16.5" customHeight="1">
      <c r="A50" s="4"/>
      <c r="B50" s="13"/>
      <c r="C50" s="14"/>
      <c r="D50" s="15"/>
      <c r="E50" s="15"/>
      <c r="F50" s="15"/>
      <c r="G50" s="15"/>
    </row>
    <row r="51" spans="1:7" ht="16.5" customHeight="1">
      <c r="A51" s="4"/>
      <c r="B51" s="22"/>
      <c r="C51" s="14" t="s">
        <v>26</v>
      </c>
      <c r="D51" s="20">
        <f>SUM(D40,D48)</f>
        <v>922396</v>
      </c>
      <c r="E51" s="20">
        <f>SUM(E40,E48)</f>
        <v>872399</v>
      </c>
      <c r="F51" s="20">
        <f>E51-D51</f>
        <v>-49997</v>
      </c>
      <c r="G51" s="20">
        <f>IF(D51=0,0,E51/D51)*100</f>
        <v>94.57965992914106</v>
      </c>
    </row>
    <row r="53" spans="1:7" ht="16.5" customHeight="1">
      <c r="A53" s="4"/>
      <c r="B53" s="22"/>
      <c r="C53" s="22"/>
      <c r="D53" s="22"/>
      <c r="E53" s="22"/>
      <c r="F53" s="22"/>
      <c r="G53" s="22"/>
    </row>
    <row r="54" spans="1:7" ht="18.75" customHeight="1">
      <c r="A54" s="4"/>
      <c r="B54" s="40" t="s">
        <v>114</v>
      </c>
      <c r="C54" s="40"/>
      <c r="D54" s="40"/>
      <c r="E54" s="40"/>
      <c r="F54" s="40"/>
      <c r="G54" s="40"/>
    </row>
    <row r="55" spans="1:7" ht="16.5" customHeight="1">
      <c r="A55" s="4"/>
      <c r="B55" s="22"/>
      <c r="C55" s="22"/>
      <c r="D55" s="22"/>
      <c r="E55" s="22"/>
      <c r="F55" s="22"/>
      <c r="G55" s="22"/>
    </row>
    <row r="56" spans="1:7" ht="16.5" customHeight="1">
      <c r="A56" s="4"/>
      <c r="B56" s="36" t="s">
        <v>41</v>
      </c>
      <c r="C56" s="36"/>
      <c r="D56" s="36"/>
      <c r="E56" s="36"/>
      <c r="F56" s="36"/>
      <c r="G56" s="36"/>
    </row>
    <row r="57" spans="1:7" ht="16.5" customHeight="1">
      <c r="A57" s="4"/>
      <c r="B57" s="23" t="s">
        <v>32</v>
      </c>
      <c r="C57" s="16"/>
      <c r="D57" s="16"/>
      <c r="E57" s="16"/>
      <c r="F57" s="16"/>
      <c r="G57" s="16"/>
    </row>
    <row r="58" spans="1:12" ht="16.5" customHeight="1">
      <c r="A58" s="4"/>
      <c r="B58" s="18" t="s">
        <v>108</v>
      </c>
      <c r="C58" s="19" t="s">
        <v>45</v>
      </c>
      <c r="D58" s="20">
        <v>26.5</v>
      </c>
      <c r="E58" s="20">
        <v>26.5</v>
      </c>
      <c r="F58" s="20">
        <f>E58-D58</f>
        <v>0</v>
      </c>
      <c r="G58" s="20">
        <f>IF(D58=0,0,E58/D58)*100</f>
        <v>100</v>
      </c>
      <c r="H58" s="1">
        <v>26.5</v>
      </c>
      <c r="I58" s="1">
        <v>26.5</v>
      </c>
      <c r="J58" s="1">
        <f>IF(L58="Рекапитулация по функции: Натурални",IF(C58="0100",H58,0),H58)</f>
        <v>26.5</v>
      </c>
      <c r="K58" s="31">
        <f>IF(L58="Рекапитулация по функции: Натурални",IF(C58="0100",I58,0),I58)</f>
        <v>26.5</v>
      </c>
      <c r="L58" s="1" t="s">
        <v>114</v>
      </c>
    </row>
    <row r="59" spans="1:12" ht="16.5" customHeight="1">
      <c r="A59" s="4"/>
      <c r="B59" s="18" t="s">
        <v>109</v>
      </c>
      <c r="C59" s="19" t="s">
        <v>110</v>
      </c>
      <c r="D59" s="20">
        <v>26.5</v>
      </c>
      <c r="E59" s="20">
        <v>26.5</v>
      </c>
      <c r="F59" s="20">
        <f>E59-D59</f>
        <v>0</v>
      </c>
      <c r="G59" s="20">
        <f>IF(D59=0,0,E59/D59)*100</f>
        <v>100</v>
      </c>
      <c r="H59" s="1">
        <v>0</v>
      </c>
      <c r="I59" s="1">
        <v>0</v>
      </c>
      <c r="J59" s="1">
        <f>IF(L59="Рекапитулация по функции: Натурални",IF(C59="0100",H59,0),H59)</f>
        <v>0</v>
      </c>
      <c r="K59" s="31">
        <f>IF(L59="Рекапитулация по функции: Натурални",IF(C59="0100",I59,0),I59)</f>
        <v>0</v>
      </c>
      <c r="L59" s="1" t="s">
        <v>114</v>
      </c>
    </row>
    <row r="60" spans="1:12" ht="16.5" customHeight="1">
      <c r="A60" s="4"/>
      <c r="B60" s="18" t="s">
        <v>111</v>
      </c>
      <c r="C60" s="19" t="s">
        <v>112</v>
      </c>
      <c r="D60" s="20">
        <v>201</v>
      </c>
      <c r="E60" s="20">
        <v>201</v>
      </c>
      <c r="F60" s="20">
        <f>E60-D60</f>
        <v>0</v>
      </c>
      <c r="G60" s="20">
        <f>IF(D60=0,0,E60/D60)*100</f>
        <v>100</v>
      </c>
      <c r="H60" s="1">
        <v>201</v>
      </c>
      <c r="I60" s="1">
        <v>201</v>
      </c>
      <c r="J60" s="1">
        <f>IF(L60="Рекапитулация по функции: Натурални",IF(C60="0100",H60,0),H60)</f>
        <v>0</v>
      </c>
      <c r="K60" s="31">
        <f>IF(L60="Рекапитулация по функции: Натурални",IF(C60="0100",I60,0),I60)</f>
        <v>0</v>
      </c>
      <c r="L60" s="1" t="s">
        <v>114</v>
      </c>
    </row>
    <row r="61" spans="1:7" ht="15.75" customHeight="1">
      <c r="A61" s="4"/>
      <c r="B61" s="39" t="s">
        <v>100</v>
      </c>
      <c r="C61" s="39"/>
      <c r="D61" s="20">
        <f>SUM(J58:J60)</f>
        <v>26.5</v>
      </c>
      <c r="E61" s="20">
        <f>SUM(K58:K60)</f>
        <v>26.5</v>
      </c>
      <c r="F61" s="20">
        <f>E61-D61</f>
        <v>0</v>
      </c>
      <c r="G61" s="20">
        <f>IF(D61=0,0,E61/D61)*100</f>
        <v>100</v>
      </c>
    </row>
    <row r="62" spans="1:7" ht="16.5" customHeight="1">
      <c r="A62" s="4"/>
      <c r="B62" s="13"/>
      <c r="C62" s="14"/>
      <c r="D62" s="15"/>
      <c r="E62" s="15"/>
      <c r="F62" s="15"/>
      <c r="G62" s="15"/>
    </row>
    <row r="63" spans="1:7" ht="15.75" customHeight="1">
      <c r="A63" s="4"/>
      <c r="B63" s="39" t="s">
        <v>101</v>
      </c>
      <c r="C63" s="39"/>
      <c r="D63" s="20">
        <f>SUM(D61)</f>
        <v>26.5</v>
      </c>
      <c r="E63" s="20">
        <f>SUM(E61)</f>
        <v>26.5</v>
      </c>
      <c r="F63" s="20">
        <f>E63-D63</f>
        <v>0</v>
      </c>
      <c r="G63" s="20">
        <f>IF(D63=0,0,E63/D63)*100</f>
        <v>100</v>
      </c>
    </row>
    <row r="64" spans="1:7" ht="16.5" customHeight="1">
      <c r="A64" s="4"/>
      <c r="B64" s="13"/>
      <c r="C64" s="14"/>
      <c r="D64" s="15"/>
      <c r="E64" s="15"/>
      <c r="F64" s="15"/>
      <c r="G64" s="15"/>
    </row>
    <row r="65" spans="1:7" ht="16.5" customHeight="1">
      <c r="A65" s="4"/>
      <c r="B65" s="13"/>
      <c r="C65" s="14"/>
      <c r="D65" s="15"/>
      <c r="E65" s="15"/>
      <c r="F65" s="15"/>
      <c r="G65" s="15"/>
    </row>
    <row r="66" spans="1:7" ht="16.5" customHeight="1">
      <c r="A66" s="4"/>
      <c r="B66" s="22"/>
      <c r="C66" s="14" t="s">
        <v>26</v>
      </c>
      <c r="D66" s="20">
        <f>SUM(D63)</f>
        <v>26.5</v>
      </c>
      <c r="E66" s="20">
        <f>SUM(E63)</f>
        <v>26.5</v>
      </c>
      <c r="F66" s="20">
        <f>E66-D66</f>
        <v>0</v>
      </c>
      <c r="G66" s="20">
        <f>IF(D66=0,0,E66/D66)*100</f>
        <v>100</v>
      </c>
    </row>
  </sheetData>
  <sheetProtection selectLockedCells="1" selectUnlockedCells="1"/>
  <mergeCells count="14">
    <mergeCell ref="B61:C61"/>
    <mergeCell ref="B63:C63"/>
    <mergeCell ref="B40:C40"/>
    <mergeCell ref="B42:G42"/>
    <mergeCell ref="B46:C46"/>
    <mergeCell ref="B48:C48"/>
    <mergeCell ref="B54:G54"/>
    <mergeCell ref="B56:G56"/>
    <mergeCell ref="B2:G2"/>
    <mergeCell ref="B3:G3"/>
    <mergeCell ref="B8:G8"/>
    <mergeCell ref="B10:G10"/>
    <mergeCell ref="B34:C34"/>
    <mergeCell ref="B38:C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12" width="20.421875" style="1" hidden="1" customWidth="1"/>
    <col min="13" max="13" width="20.421875" style="1" customWidth="1"/>
    <col min="14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 t="s">
        <v>33</v>
      </c>
      <c r="B2" s="33" t="s">
        <v>29</v>
      </c>
      <c r="C2" s="33"/>
      <c r="D2" s="33"/>
      <c r="E2" s="33"/>
      <c r="F2" s="33"/>
      <c r="G2" s="33"/>
    </row>
    <row r="3" spans="1:7" s="6" customFormat="1" ht="18" customHeight="1">
      <c r="A3" s="21">
        <v>12</v>
      </c>
      <c r="B3" s="34" t="s">
        <v>34</v>
      </c>
      <c r="C3" s="34"/>
      <c r="D3" s="34"/>
      <c r="E3" s="34"/>
      <c r="F3" s="34"/>
      <c r="G3" s="34"/>
    </row>
    <row r="4" spans="1:7" ht="16.5" customHeight="1">
      <c r="A4" s="4"/>
      <c r="B4" s="7" t="str">
        <f>IF(ISBLANK(A2),"Обща",A2)</f>
        <v>Държавни Дейности</v>
      </c>
      <c r="C4" s="8" t="s">
        <v>1</v>
      </c>
      <c r="D4" s="9" t="s">
        <v>35</v>
      </c>
      <c r="E4" s="8" t="s">
        <v>2</v>
      </c>
      <c r="F4" s="9">
        <v>2022</v>
      </c>
      <c r="G4" s="8"/>
    </row>
    <row r="5" spans="1:7" ht="16.5" customHeight="1">
      <c r="A5" s="4"/>
      <c r="B5" s="10"/>
      <c r="C5" s="10"/>
      <c r="D5" s="10"/>
      <c r="E5" s="8" t="s">
        <v>30</v>
      </c>
      <c r="F5" s="11" t="str">
        <f>#VALUE!</f>
        <v>Декември</v>
      </c>
      <c r="G5" s="10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31</v>
      </c>
      <c r="F6" s="12" t="s">
        <v>8</v>
      </c>
      <c r="G6" s="12" t="s">
        <v>9</v>
      </c>
    </row>
    <row r="7" spans="1:7" ht="16.5" customHeight="1">
      <c r="A7" s="4"/>
      <c r="B7" s="22"/>
      <c r="C7" s="22"/>
      <c r="D7" s="22"/>
      <c r="E7" s="22"/>
      <c r="F7" s="22"/>
      <c r="G7" s="22"/>
    </row>
    <row r="8" spans="1:7" ht="18.75" customHeight="1">
      <c r="A8" s="4"/>
      <c r="B8" s="40" t="s">
        <v>115</v>
      </c>
      <c r="C8" s="40"/>
      <c r="D8" s="40"/>
      <c r="E8" s="40"/>
      <c r="F8" s="40"/>
      <c r="G8" s="40"/>
    </row>
    <row r="9" spans="1:7" ht="16.5" customHeight="1">
      <c r="A9" s="4"/>
      <c r="B9" s="22"/>
      <c r="C9" s="22"/>
      <c r="D9" s="22"/>
      <c r="E9" s="22"/>
      <c r="F9" s="22"/>
      <c r="G9" s="22"/>
    </row>
    <row r="10" spans="1:7" ht="16.5" customHeight="1">
      <c r="A10" s="4"/>
      <c r="B10" s="36" t="s">
        <v>102</v>
      </c>
      <c r="C10" s="36"/>
      <c r="D10" s="36"/>
      <c r="E10" s="36"/>
      <c r="F10" s="36"/>
      <c r="G10" s="36"/>
    </row>
    <row r="11" spans="1:7" ht="16.5" customHeight="1">
      <c r="A11" s="4"/>
      <c r="B11" s="23" t="s">
        <v>103</v>
      </c>
      <c r="C11" s="16"/>
      <c r="D11" s="16"/>
      <c r="E11" s="16"/>
      <c r="F11" s="16"/>
      <c r="G11" s="16"/>
    </row>
    <row r="12" spans="1:7" ht="16.5" customHeight="1">
      <c r="A12" s="4"/>
      <c r="B12" s="24" t="s">
        <v>43</v>
      </c>
      <c r="C12" s="16"/>
      <c r="D12" s="16"/>
      <c r="E12" s="16"/>
      <c r="F12" s="16"/>
      <c r="G12" s="16"/>
    </row>
    <row r="13" spans="1:12" ht="16.5" customHeight="1">
      <c r="A13" s="4"/>
      <c r="B13" s="32" t="s">
        <v>66</v>
      </c>
      <c r="C13" s="19" t="s">
        <v>67</v>
      </c>
      <c r="D13" s="20">
        <v>603</v>
      </c>
      <c r="E13" s="20">
        <v>603</v>
      </c>
      <c r="F13" s="20">
        <f>E13-D13</f>
        <v>0</v>
      </c>
      <c r="G13" s="20">
        <f>IF(D13=0,0,E13/D13)*100</f>
        <v>100</v>
      </c>
      <c r="H13" s="1">
        <v>603</v>
      </c>
      <c r="I13" s="1">
        <v>603</v>
      </c>
      <c r="J13" s="1">
        <f>IF(L13="Рекапитулация по групи: Натурални",IF(C13="0100",H13,0),H13)</f>
        <v>603</v>
      </c>
      <c r="K13" s="1">
        <f>IF(L13="Рекапитулация по групи: Натурални",IF(C13="0100",I13,0),I13)</f>
        <v>603</v>
      </c>
      <c r="L13" s="1" t="s">
        <v>115</v>
      </c>
    </row>
    <row r="14" spans="1:12" ht="16.5" customHeight="1">
      <c r="A14" s="4"/>
      <c r="B14" s="32" t="s">
        <v>74</v>
      </c>
      <c r="C14" s="19" t="s">
        <v>75</v>
      </c>
      <c r="D14" s="20">
        <v>603</v>
      </c>
      <c r="E14" s="20">
        <v>603</v>
      </c>
      <c r="F14" s="20">
        <f>E14-D14</f>
        <v>0</v>
      </c>
      <c r="G14" s="20">
        <f>IF(D14=0,0,E14/D14)*100</f>
        <v>100</v>
      </c>
      <c r="H14" s="1">
        <v>0</v>
      </c>
      <c r="I14" s="1">
        <v>0</v>
      </c>
      <c r="J14" s="1">
        <f>IF(L14="Рекапитулация по групи: Натурални",IF(C14="0100",H14,0),H14)</f>
        <v>0</v>
      </c>
      <c r="K14" s="1">
        <f>IF(L14="Рекапитулация по групи: Натурални",IF(C14="0100",I14,0),I14)</f>
        <v>0</v>
      </c>
      <c r="L14" s="1" t="s">
        <v>115</v>
      </c>
    </row>
    <row r="15" spans="1:7" ht="15.75" customHeight="1">
      <c r="A15" s="4"/>
      <c r="B15" s="39" t="s">
        <v>88</v>
      </c>
      <c r="C15" s="39"/>
      <c r="D15" s="20">
        <f>SUM(J13:J14)</f>
        <v>603</v>
      </c>
      <c r="E15" s="20">
        <f>SUM(K13:K14)</f>
        <v>603</v>
      </c>
      <c r="F15" s="20">
        <f>E15-D15</f>
        <v>0</v>
      </c>
      <c r="G15" s="20">
        <f>IF(D15=0,0,E15/D15)*100</f>
        <v>100</v>
      </c>
    </row>
    <row r="16" spans="1:7" ht="16.5" customHeight="1">
      <c r="A16" s="4"/>
      <c r="B16" s="13"/>
      <c r="C16" s="14"/>
      <c r="D16" s="15"/>
      <c r="E16" s="15"/>
      <c r="F16" s="15"/>
      <c r="G16" s="15"/>
    </row>
    <row r="17" spans="1:7" ht="15.75" customHeight="1">
      <c r="A17" s="4"/>
      <c r="B17" s="39" t="s">
        <v>106</v>
      </c>
      <c r="C17" s="39"/>
      <c r="D17" s="20">
        <f>SUM(D15)</f>
        <v>603</v>
      </c>
      <c r="E17" s="20">
        <f>SUM(E15)</f>
        <v>603</v>
      </c>
      <c r="F17" s="20">
        <f>E17-D17</f>
        <v>0</v>
      </c>
      <c r="G17" s="20">
        <f>IF(D17=0,0,E17/D17)*100</f>
        <v>100</v>
      </c>
    </row>
    <row r="18" spans="1:7" ht="16.5" customHeight="1">
      <c r="A18" s="4"/>
      <c r="B18" s="13"/>
      <c r="C18" s="14"/>
      <c r="D18" s="15"/>
      <c r="E18" s="15"/>
      <c r="F18" s="15"/>
      <c r="G18" s="15"/>
    </row>
    <row r="19" spans="1:7" ht="16.5" customHeight="1">
      <c r="A19" s="4"/>
      <c r="B19" s="13"/>
      <c r="C19" s="14"/>
      <c r="D19" s="15"/>
      <c r="E19" s="15"/>
      <c r="F19" s="15"/>
      <c r="G19" s="15"/>
    </row>
    <row r="20" spans="1:7" ht="16.5" customHeight="1">
      <c r="A20" s="4"/>
      <c r="B20" s="22"/>
      <c r="C20" s="14" t="s">
        <v>26</v>
      </c>
      <c r="D20" s="20">
        <f>SUM(D17)</f>
        <v>603</v>
      </c>
      <c r="E20" s="20">
        <f>SUM(E17)</f>
        <v>603</v>
      </c>
      <c r="F20" s="20">
        <f>E20-D20</f>
        <v>0</v>
      </c>
      <c r="G20" s="20">
        <f>IF(D20=0,0,E20/D20)*100</f>
        <v>100</v>
      </c>
    </row>
  </sheetData>
  <sheetProtection selectLockedCells="1" selectUnlockedCells="1"/>
  <mergeCells count="6">
    <mergeCell ref="B2:G2"/>
    <mergeCell ref="B3:G3"/>
    <mergeCell ref="B8:G8"/>
    <mergeCell ref="B10:G10"/>
    <mergeCell ref="B15:C15"/>
    <mergeCell ref="B17:C1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2023-01-11T11:19:31Z</cp:lastPrinted>
  <dcterms:created xsi:type="dcterms:W3CDTF">2023-01-11T11:19:54Z</dcterms:created>
  <dcterms:modified xsi:type="dcterms:W3CDTF">2023-01-11T11:19:55Z</dcterms:modified>
  <cp:category/>
  <cp:version/>
  <cp:contentType/>
  <cp:contentStatus/>
</cp:coreProperties>
</file>