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<sst xmlns="http://schemas.openxmlformats.org/spreadsheetml/2006/main" count="316" uniqueCount="126">
  <si>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</si>
  <si>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</si>
  <si>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</si>
  <si>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</si>
  <si>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</si>
  <si>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</si>
  <si>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</si>
  <si>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</si>
  <si>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</si>
  <si>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</si>
  <si>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</si>
  <si>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</si>
  <si>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</si>
  <si>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</si>
  <si>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</si>
  <si>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</si>
  <si>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</si>
  <si>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</si>
  <si>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</si>
  <si>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</si>
  <si>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</si>
  <si>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</si>
  <si>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</si>
  <si>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</si>
  <si>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</si>
  <si>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</si>
  <si>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</si>
  <si>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</si>
  <si>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</si>
  <si>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</si>
  <si>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</si>
  <si>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</si>
  <si>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</si>
  <si>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>Държавни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</si>
  <si>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</si>
  <si>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</si>
  <si>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</si>
  <si>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</si>
  <si>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</si>
  <si>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</si>
  <si>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</si>
  <si>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</si>
  <si>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</si>
  <si>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</si>
  <si>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</si>
  <si>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</si>
  <si>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</si>
  <si>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</si>
  <si>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</si>
  <si>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</si>
  <si>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</si>
  <si>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III. Функция Образование</t>
  </si>
  <si>
    <t>311 Детски градини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</si>
  <si>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</si>
  <si>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</si>
  <si>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</si>
  <si>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</si>
  <si>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</si>
  <si>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</si>
  <si>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</si>
  <si>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</si>
  <si>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</si>
  <si>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</si>
  <si>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</si>
  <si>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</si>
  <si>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</si>
  <si>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</si>
  <si>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</si>
  <si>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</si>
  <si>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</si>
  <si>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</si>
  <si>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</si>
  <si>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</si>
  <si>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</si>
  <si>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</si>
  <si>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</si>
  <si>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</si>
  <si>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</si>
  <si>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</si>
  <si>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</si>
  <si>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</si>
  <si>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</si>
  <si>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</si>
  <si>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</si>
  <si>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</si>
  <si>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</si>
  <si>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</si>
  <si>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</si>
  <si>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</si>
  <si>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</si>
  <si>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</si>
  <si>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</si>
  <si>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</si>
  <si>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</si>
  <si>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</si>
  <si>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</si>
  <si>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</si>
  <si>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</si>
  <si>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Всичко - Разходи:</t>
  </si>
  <si>
    <t>Капиталови разходи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</si>
  <si>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</si>
  <si>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</si>
  <si>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</si>
  <si>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</si>
  <si>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</si>
  <si>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- 311 Детски градини: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</si>
  <si>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</si>
  <si>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</si>
  <si>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</si>
  <si>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</si>
  <si>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Всичко - :</t>
  </si>
  <si>
    <t>Всичко - III. Функция Образование: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</si>
  <si>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</si>
  <si>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</si>
  <si>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</si>
  <si>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</si>
  <si>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</si>
  <si>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Всичко - VII. Функция Култура, спорт, почивни дейности и религиозно дело:</t>
  </si>
  <si>
    <t>Щ А Т Н И   Б Р О Й К И</t>
  </si>
  <si>
    <t>В Т.Ч. ПО ТРУДОВИ ПРАВООТНОШЕНИЯ</t>
  </si>
  <si>
    <t>0111</t>
  </si>
  <si>
    <t>Брой деца в ДГ</t>
  </si>
  <si>
    <t>1600</t>
  </si>
  <si>
    <t>Рекапитулация по функции: Разход</t>
  </si>
  <si>
    <t>Рекапитулация по функции: Натурални</t>
  </si>
  <si>
    <t>Рекапитулация по групи: Разход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</si>
</sst>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00390625" defaultRowHeight="16.5" customHeight="1"/>
  <cols>
    <col min="1" max="1" width="0.2890625" style="1" customWidth="1"/>
    <col min="2" max="2" width="32.421875" style="1" customWidth="1"/>
    <col min="3" max="3" width="9.421875" style="1" customWidth="1"/>
    <col min="4" max="4" width="10.00390625" style="1" customWidth="1"/>
    <col min="5" max="5" width="10.140625" style="1" customWidth="1"/>
    <col min="6" max="6" width="10.28125" style="1" customWidth="1"/>
    <col min="7" max="7" width="9.421875" style="1" customWidth="1"/>
    <col min="8" max="9" width="20.57421875" style="1" hidden="1" customWidth="1"/>
    <col min="10" max="10" width="20.57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4" t="s">
        <v>0</v>
      </c>
      <c r="C2" s="34"/>
      <c r="D2" s="34"/>
      <c r="E2" s="34"/>
      <c r="F2" s="34"/>
      <c r="G2" s="34"/>
    </row>
    <row r="3" spans="1:7" s="6" customFormat="1" ht="18" customHeight="1">
      <c r="A3" s="5">
        <v>9</v>
      </c>
      <c r="B3" s="35" t="s">
        <v>34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Септември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3" t="s">
        <v>12</v>
      </c>
      <c r="C11" s="33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36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3" t="s">
        <v>14</v>
      </c>
      <c r="C14" s="33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37</v>
      </c>
      <c r="C17" s="19" t="s">
        <v>38</v>
      </c>
      <c r="D17" s="20">
        <v>0</v>
      </c>
      <c r="E17" s="20">
        <v>662062</v>
      </c>
      <c r="F17" s="20">
        <f>E17-D17</f>
        <v>662062</v>
      </c>
      <c r="G17" s="20">
        <f>IF(D17=0,0,E17/D17)*100</f>
        <v>0</v>
      </c>
      <c r="H17" s="1">
        <v>0</v>
      </c>
      <c r="I17" s="1">
        <v>662062</v>
      </c>
    </row>
    <row r="18" spans="1:9" ht="16.5" customHeight="1">
      <c r="A18" s="4"/>
      <c r="B18" s="18" t="s">
        <v>39</v>
      </c>
      <c r="C18" s="19" t="s">
        <v>40</v>
      </c>
      <c r="D18" s="20">
        <v>0</v>
      </c>
      <c r="E18" s="20">
        <v>662062</v>
      </c>
      <c r="F18" s="20">
        <f>E18-D18</f>
        <v>662062</v>
      </c>
      <c r="G18" s="20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3" t="s">
        <v>16</v>
      </c>
      <c r="C19" s="33"/>
      <c r="D19" s="20">
        <f>SUM(H17:H18)</f>
        <v>0</v>
      </c>
      <c r="E19" s="20">
        <f>SUM(I17:I18)</f>
        <v>662062</v>
      </c>
      <c r="F19" s="20">
        <f>E19-D19</f>
        <v>662062</v>
      </c>
      <c r="G19" s="20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41</v>
      </c>
      <c r="C22" s="19" t="s">
        <v>42</v>
      </c>
      <c r="D22" s="20">
        <v>-1000</v>
      </c>
      <c r="E22" s="20">
        <v>-1000</v>
      </c>
      <c r="F22" s="20">
        <f>E22-D22</f>
        <v>0</v>
      </c>
      <c r="G22" s="20">
        <f>IF(D22=0,0,E22/D22)*100</f>
        <v>100</v>
      </c>
      <c r="H22" s="1">
        <v>-1000</v>
      </c>
      <c r="I22" s="1">
        <v>-1000</v>
      </c>
    </row>
    <row r="23" spans="1:7" ht="16.5" customHeight="1">
      <c r="A23" s="4"/>
      <c r="B23" s="33" t="s">
        <v>18</v>
      </c>
      <c r="C23" s="33"/>
      <c r="D23" s="20">
        <f>SUM(H22)</f>
        <v>-1000</v>
      </c>
      <c r="E23" s="20">
        <f>SUM(I22)</f>
        <v>-1000</v>
      </c>
      <c r="F23" s="20">
        <f>E23-D23</f>
        <v>0</v>
      </c>
      <c r="G23" s="20">
        <f>IF(D23=0,0,E23/D23)*100</f>
        <v>100</v>
      </c>
    </row>
    <row r="24" spans="1:7" ht="16.5" customHeight="1">
      <c r="A24" s="4"/>
      <c r="B24" s="33" t="s">
        <v>19</v>
      </c>
      <c r="C24" s="33"/>
      <c r="D24" s="20">
        <f>SUM(D11,D14,D19,D23)</f>
        <v>-1000</v>
      </c>
      <c r="E24" s="20">
        <f>SUM(E11,E14,E19,E23)</f>
        <v>661062</v>
      </c>
      <c r="F24" s="20">
        <f>E24-D24</f>
        <v>662062</v>
      </c>
      <c r="G24" s="20">
        <f>IF(D24=0,0,E24/D24)*100</f>
        <v>-66106.2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43</v>
      </c>
      <c r="C27" s="19" t="s">
        <v>44</v>
      </c>
      <c r="D27" s="20">
        <v>0</v>
      </c>
      <c r="E27" s="20">
        <v>514</v>
      </c>
      <c r="F27" s="20">
        <f>E27-D27</f>
        <v>514</v>
      </c>
      <c r="G27" s="20">
        <f>IF(D27=0,0,E27/D27)*100</f>
        <v>0</v>
      </c>
      <c r="H27" s="1">
        <v>0</v>
      </c>
      <c r="I27" s="1">
        <v>514</v>
      </c>
    </row>
    <row r="28" spans="1:9" ht="16.5" customHeight="1">
      <c r="A28" s="4"/>
      <c r="B28" s="18" t="s">
        <v>45</v>
      </c>
      <c r="C28" s="19" t="s">
        <v>46</v>
      </c>
      <c r="D28" s="20">
        <v>0</v>
      </c>
      <c r="E28" s="20">
        <v>514</v>
      </c>
      <c r="F28" s="20">
        <f>E28-D28</f>
        <v>514</v>
      </c>
      <c r="G28" s="20">
        <f>IF(D28=0,0,E28/D28)*100</f>
        <v>0</v>
      </c>
      <c r="H28" s="1">
        <v>0</v>
      </c>
      <c r="I28" s="1">
        <v>0</v>
      </c>
    </row>
    <row r="29" spans="1:9" ht="16.5" customHeight="1">
      <c r="A29" s="4"/>
      <c r="B29" s="18" t="s">
        <v>47</v>
      </c>
      <c r="C29" s="19" t="s">
        <v>48</v>
      </c>
      <c r="D29" s="20">
        <v>0</v>
      </c>
      <c r="E29" s="20">
        <v>-156119</v>
      </c>
      <c r="F29" s="20">
        <f>E29-D29</f>
        <v>-156119</v>
      </c>
      <c r="G29" s="20">
        <f>IF(D29=0,0,E29/D29)*100</f>
        <v>0</v>
      </c>
      <c r="H29" s="1">
        <v>0</v>
      </c>
      <c r="I29" s="1">
        <v>-156119</v>
      </c>
    </row>
    <row r="30" spans="1:9" ht="16.5" customHeight="1">
      <c r="A30" s="4"/>
      <c r="B30" s="18" t="s">
        <v>49</v>
      </c>
      <c r="C30" s="19" t="s">
        <v>50</v>
      </c>
      <c r="D30" s="20">
        <v>0</v>
      </c>
      <c r="E30" s="20">
        <v>-156119</v>
      </c>
      <c r="F30" s="20">
        <f>E30-D30</f>
        <v>-156119</v>
      </c>
      <c r="G30" s="20">
        <f>IF(D30=0,0,E30/D30)*100</f>
        <v>0</v>
      </c>
      <c r="H30" s="1">
        <v>0</v>
      </c>
      <c r="I30" s="1">
        <v>0</v>
      </c>
    </row>
    <row r="31" spans="1:7" ht="16.5" customHeight="1">
      <c r="A31" s="4"/>
      <c r="B31" s="33" t="s">
        <v>21</v>
      </c>
      <c r="C31" s="33"/>
      <c r="D31" s="20">
        <f>SUM(H27:H30)</f>
        <v>0</v>
      </c>
      <c r="E31" s="20">
        <f>SUM(I27:I30)</f>
        <v>-155605</v>
      </c>
      <c r="F31" s="20">
        <f>E31-D31</f>
        <v>-155605</v>
      </c>
      <c r="G31" s="20">
        <f>IF(D31=0,0,E31/D31)*100</f>
        <v>0</v>
      </c>
    </row>
    <row r="32" spans="1:7" ht="16.5" customHeight="1">
      <c r="A32" s="4"/>
      <c r="B32" s="14"/>
      <c r="C32" s="14"/>
      <c r="D32" s="15"/>
      <c r="E32" s="15"/>
      <c r="F32" s="15"/>
      <c r="G32" s="15"/>
    </row>
    <row r="33" spans="1:7" ht="16.5" customHeight="1">
      <c r="A33" s="4"/>
      <c r="B33" s="33" t="s">
        <v>22</v>
      </c>
      <c r="C33" s="33"/>
      <c r="D33" s="20">
        <f>SUM(D24,D31)</f>
        <v>-1000</v>
      </c>
      <c r="E33" s="20">
        <f>SUM(E24,E31)</f>
        <v>505457</v>
      </c>
      <c r="F33" s="20">
        <f>E33-D33</f>
        <v>506457</v>
      </c>
      <c r="G33" s="20">
        <f>IF(D33=0,0,E33/D33)*100</f>
        <v>-50545.7</v>
      </c>
    </row>
    <row r="34" spans="1:7" ht="16.5" customHeight="1">
      <c r="A34" s="4"/>
      <c r="B34" s="18" t="s">
        <v>23</v>
      </c>
      <c r="C34" s="19">
        <v>9900</v>
      </c>
      <c r="D34" s="20">
        <v>0</v>
      </c>
      <c r="E34" s="20">
        <v>0</v>
      </c>
      <c r="F34" s="20">
        <f>E34-D34</f>
        <v>0</v>
      </c>
      <c r="G34" s="20">
        <f>IF(D34=0,0,E34/D34)*100</f>
        <v>0</v>
      </c>
    </row>
    <row r="35" spans="1:7" ht="16.5" customHeight="1">
      <c r="A35" s="4"/>
      <c r="B35" s="33" t="s">
        <v>24</v>
      </c>
      <c r="C35" s="33"/>
      <c r="D35" s="20">
        <f>SUM(D34,D33)</f>
        <v>-1000</v>
      </c>
      <c r="E35" s="20">
        <f>SUM(E33,E34)</f>
        <v>505457</v>
      </c>
      <c r="F35" s="20">
        <f>E35-D35</f>
        <v>506457</v>
      </c>
      <c r="G35" s="20">
        <f>IF(D35=0,0,E35/D35)*100</f>
        <v>-50545.7</v>
      </c>
    </row>
    <row r="36" spans="1:7" ht="16.5" customHeight="1">
      <c r="A36" s="4"/>
      <c r="B36" s="13"/>
      <c r="C36" s="14"/>
      <c r="D36" s="15"/>
      <c r="E36" s="15"/>
      <c r="F36" s="15"/>
      <c r="G36" s="15"/>
    </row>
  </sheetData>
  <sheetProtection selectLockedCells="1" selectUnlockedCells="1"/>
  <mergeCells count="10">
    <mergeCell ref="B24:C24"/>
    <mergeCell ref="B31:C31"/>
    <mergeCell ref="B33:C33"/>
    <mergeCell ref="B35:C35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2.140625" style="1" customWidth="1"/>
    <col min="3" max="3" width="9.140625" style="1" customWidth="1"/>
    <col min="4" max="5" width="11.8515625" style="1" customWidth="1"/>
    <col min="6" max="6" width="11.28125" style="1" customWidth="1"/>
    <col min="7" max="7" width="8.71093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4" t="s">
        <v>25</v>
      </c>
      <c r="C2" s="34"/>
      <c r="D2" s="34"/>
      <c r="E2" s="34"/>
      <c r="F2" s="34"/>
      <c r="G2" s="34"/>
    </row>
    <row r="3" spans="1:7" s="6" customFormat="1" ht="18" customHeight="1">
      <c r="A3" s="21">
        <v>9</v>
      </c>
      <c r="B3" s="35" t="s">
        <v>34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8" t="s">
        <v>51</v>
      </c>
      <c r="C8" s="38"/>
      <c r="D8" s="38"/>
      <c r="E8" s="38"/>
      <c r="F8" s="38"/>
      <c r="G8" s="38"/>
    </row>
    <row r="9" spans="1:7" ht="16.5" customHeight="1">
      <c r="A9" s="4"/>
      <c r="B9" s="39" t="s">
        <v>32</v>
      </c>
      <c r="C9" s="39"/>
      <c r="D9" s="39"/>
      <c r="E9" s="39"/>
      <c r="F9" s="39"/>
      <c r="G9" s="39"/>
    </row>
    <row r="10" spans="1:7" ht="16.5" customHeight="1">
      <c r="A10" s="4"/>
      <c r="B10" s="36" t="s">
        <v>52</v>
      </c>
      <c r="C10" s="36"/>
      <c r="D10" s="36"/>
      <c r="E10" s="36"/>
      <c r="F10" s="36"/>
      <c r="G10" s="36"/>
    </row>
    <row r="11" spans="1:7" ht="16.5" customHeight="1">
      <c r="A11" s="4"/>
      <c r="B11" s="25" t="s">
        <v>53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54</v>
      </c>
      <c r="C12" s="19" t="s">
        <v>55</v>
      </c>
      <c r="D12" s="20">
        <v>530151</v>
      </c>
      <c r="E12" s="20">
        <v>331294</v>
      </c>
      <c r="F12" s="20">
        <f aca="true" t="shared" si="0" ref="F12:F34">E12-D12</f>
        <v>-198857</v>
      </c>
      <c r="G12" s="20">
        <f aca="true" t="shared" si="1" ref="G12:G34">IF(D12=0,0,E12/D12)*100</f>
        <v>62.49049799019525</v>
      </c>
      <c r="H12" s="1">
        <v>530151</v>
      </c>
      <c r="I12" s="1">
        <v>331294</v>
      </c>
    </row>
    <row r="13" spans="1:9" ht="16.5" customHeight="1">
      <c r="A13" s="4"/>
      <c r="B13" s="26" t="s">
        <v>56</v>
      </c>
      <c r="C13" s="19" t="s">
        <v>57</v>
      </c>
      <c r="D13" s="20">
        <v>530151</v>
      </c>
      <c r="E13" s="20">
        <v>331294</v>
      </c>
      <c r="F13" s="20">
        <f t="shared" si="0"/>
        <v>-198857</v>
      </c>
      <c r="G13" s="20">
        <f t="shared" si="1"/>
        <v>62.49049799019525</v>
      </c>
      <c r="H13" s="1">
        <v>0</v>
      </c>
      <c r="I13" s="1">
        <v>0</v>
      </c>
    </row>
    <row r="14" spans="1:9" ht="16.5" customHeight="1">
      <c r="A14" s="4"/>
      <c r="B14" s="26" t="s">
        <v>58</v>
      </c>
      <c r="C14" s="19" t="s">
        <v>59</v>
      </c>
      <c r="D14" s="20">
        <v>41335</v>
      </c>
      <c r="E14" s="20">
        <v>33015</v>
      </c>
      <c r="F14" s="20">
        <f t="shared" si="0"/>
        <v>-8320</v>
      </c>
      <c r="G14" s="20">
        <f t="shared" si="1"/>
        <v>79.87177936373533</v>
      </c>
      <c r="H14" s="1">
        <v>41335</v>
      </c>
      <c r="I14" s="1">
        <v>33015</v>
      </c>
    </row>
    <row r="15" spans="1:9" ht="16.5" customHeight="1">
      <c r="A15" s="4"/>
      <c r="B15" s="26" t="s">
        <v>60</v>
      </c>
      <c r="C15" s="19" t="s">
        <v>61</v>
      </c>
      <c r="D15" s="20">
        <v>1000</v>
      </c>
      <c r="E15" s="20">
        <v>0</v>
      </c>
      <c r="F15" s="20">
        <f t="shared" si="0"/>
        <v>-1000</v>
      </c>
      <c r="G15" s="20">
        <f t="shared" si="1"/>
        <v>0</v>
      </c>
      <c r="H15" s="1">
        <v>0</v>
      </c>
      <c r="I15" s="1">
        <v>0</v>
      </c>
    </row>
    <row r="16" spans="1:9" ht="16.5" customHeight="1">
      <c r="A16" s="4"/>
      <c r="B16" s="26" t="s">
        <v>62</v>
      </c>
      <c r="C16" s="19" t="s">
        <v>63</v>
      </c>
      <c r="D16" s="20">
        <v>19853</v>
      </c>
      <c r="E16" s="20">
        <v>12533</v>
      </c>
      <c r="F16" s="20">
        <f t="shared" si="0"/>
        <v>-7320</v>
      </c>
      <c r="G16" s="20">
        <f t="shared" si="1"/>
        <v>63.12899813630182</v>
      </c>
      <c r="H16" s="1">
        <v>0</v>
      </c>
      <c r="I16" s="1">
        <v>0</v>
      </c>
    </row>
    <row r="17" spans="1:9" ht="16.5" customHeight="1">
      <c r="A17" s="4"/>
      <c r="B17" s="26" t="s">
        <v>64</v>
      </c>
      <c r="C17" s="19" t="s">
        <v>65</v>
      </c>
      <c r="D17" s="20">
        <v>20482</v>
      </c>
      <c r="E17" s="20">
        <v>20482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</row>
    <row r="18" spans="1:9" ht="16.5" customHeight="1">
      <c r="A18" s="4"/>
      <c r="B18" s="26" t="s">
        <v>66</v>
      </c>
      <c r="C18" s="19" t="s">
        <v>67</v>
      </c>
      <c r="D18" s="20">
        <v>117550</v>
      </c>
      <c r="E18" s="20">
        <v>69857</v>
      </c>
      <c r="F18" s="20">
        <f t="shared" si="0"/>
        <v>-47693</v>
      </c>
      <c r="G18" s="20">
        <f t="shared" si="1"/>
        <v>59.42747766907699</v>
      </c>
      <c r="H18" s="1">
        <v>117550</v>
      </c>
      <c r="I18" s="1">
        <v>69857</v>
      </c>
    </row>
    <row r="19" spans="1:9" ht="16.5" customHeight="1">
      <c r="A19" s="4"/>
      <c r="B19" s="26" t="s">
        <v>68</v>
      </c>
      <c r="C19" s="19" t="s">
        <v>69</v>
      </c>
      <c r="D19" s="20">
        <v>60659</v>
      </c>
      <c r="E19" s="20">
        <v>36317</v>
      </c>
      <c r="F19" s="20">
        <f t="shared" si="0"/>
        <v>-24342</v>
      </c>
      <c r="G19" s="20">
        <f t="shared" si="1"/>
        <v>59.87075289734417</v>
      </c>
      <c r="H19" s="1">
        <v>0</v>
      </c>
      <c r="I19" s="1">
        <v>0</v>
      </c>
    </row>
    <row r="20" spans="1:9" ht="16.5" customHeight="1">
      <c r="A20" s="4"/>
      <c r="B20" s="26" t="s">
        <v>70</v>
      </c>
      <c r="C20" s="19" t="s">
        <v>71</v>
      </c>
      <c r="D20" s="20">
        <v>16523</v>
      </c>
      <c r="E20" s="20">
        <v>9685</v>
      </c>
      <c r="F20" s="20">
        <f t="shared" si="0"/>
        <v>-6838</v>
      </c>
      <c r="G20" s="20">
        <f t="shared" si="1"/>
        <v>58.61526357199056</v>
      </c>
      <c r="H20" s="1">
        <v>0</v>
      </c>
      <c r="I20" s="1">
        <v>0</v>
      </c>
    </row>
    <row r="21" spans="1:9" ht="16.5" customHeight="1">
      <c r="A21" s="4"/>
      <c r="B21" s="26" t="s">
        <v>72</v>
      </c>
      <c r="C21" s="19" t="s">
        <v>73</v>
      </c>
      <c r="D21" s="20">
        <v>25496</v>
      </c>
      <c r="E21" s="20">
        <v>15907</v>
      </c>
      <c r="F21" s="20">
        <f t="shared" si="0"/>
        <v>-9589</v>
      </c>
      <c r="G21" s="20">
        <f t="shared" si="1"/>
        <v>62.390178851584565</v>
      </c>
      <c r="H21" s="1">
        <v>0</v>
      </c>
      <c r="I21" s="1">
        <v>0</v>
      </c>
    </row>
    <row r="22" spans="1:9" ht="16.5" customHeight="1">
      <c r="A22" s="4"/>
      <c r="B22" s="26" t="s">
        <v>74</v>
      </c>
      <c r="C22" s="19" t="s">
        <v>75</v>
      </c>
      <c r="D22" s="20">
        <v>14872</v>
      </c>
      <c r="E22" s="20">
        <v>7948</v>
      </c>
      <c r="F22" s="20">
        <f t="shared" si="0"/>
        <v>-6924</v>
      </c>
      <c r="G22" s="20">
        <f t="shared" si="1"/>
        <v>53.442711135018826</v>
      </c>
      <c r="H22" s="1">
        <v>0</v>
      </c>
      <c r="I22" s="1">
        <v>0</v>
      </c>
    </row>
    <row r="23" spans="1:9" ht="16.5" customHeight="1">
      <c r="A23" s="4"/>
      <c r="B23" s="26" t="s">
        <v>76</v>
      </c>
      <c r="C23" s="19" t="s">
        <v>77</v>
      </c>
      <c r="D23" s="20">
        <v>177386</v>
      </c>
      <c r="E23" s="20">
        <v>66234</v>
      </c>
      <c r="F23" s="20">
        <f t="shared" si="0"/>
        <v>-111152</v>
      </c>
      <c r="G23" s="20">
        <f t="shared" si="1"/>
        <v>37.338910624288275</v>
      </c>
      <c r="H23" s="1">
        <v>177386</v>
      </c>
      <c r="I23" s="1">
        <v>66234</v>
      </c>
    </row>
    <row r="24" spans="1:9" ht="16.5" customHeight="1">
      <c r="A24" s="4"/>
      <c r="B24" s="26" t="s">
        <v>78</v>
      </c>
      <c r="C24" s="19" t="s">
        <v>79</v>
      </c>
      <c r="D24" s="20">
        <v>17205</v>
      </c>
      <c r="E24" s="20">
        <v>6245</v>
      </c>
      <c r="F24" s="20">
        <f t="shared" si="0"/>
        <v>-10960</v>
      </c>
      <c r="G24" s="20">
        <f t="shared" si="1"/>
        <v>36.29758791049114</v>
      </c>
      <c r="H24" s="1">
        <v>0</v>
      </c>
      <c r="I24" s="1">
        <v>0</v>
      </c>
    </row>
    <row r="25" spans="1:9" ht="16.5" customHeight="1">
      <c r="A25" s="4"/>
      <c r="B25" s="26" t="s">
        <v>80</v>
      </c>
      <c r="C25" s="19" t="s">
        <v>81</v>
      </c>
      <c r="D25" s="20">
        <v>4620</v>
      </c>
      <c r="E25" s="20">
        <v>0</v>
      </c>
      <c r="F25" s="20">
        <f t="shared" si="0"/>
        <v>-4620</v>
      </c>
      <c r="G25" s="20">
        <f t="shared" si="1"/>
        <v>0</v>
      </c>
      <c r="H25" s="1">
        <v>0</v>
      </c>
      <c r="I25" s="1">
        <v>0</v>
      </c>
    </row>
    <row r="26" spans="1:9" ht="16.5" customHeight="1">
      <c r="A26" s="4"/>
      <c r="B26" s="26" t="s">
        <v>82</v>
      </c>
      <c r="C26" s="19" t="s">
        <v>83</v>
      </c>
      <c r="D26" s="20">
        <v>7156</v>
      </c>
      <c r="E26" s="20">
        <v>7156</v>
      </c>
      <c r="F26" s="20">
        <f t="shared" si="0"/>
        <v>0</v>
      </c>
      <c r="G26" s="20">
        <f t="shared" si="1"/>
        <v>100</v>
      </c>
      <c r="H26" s="1">
        <v>0</v>
      </c>
      <c r="I26" s="1">
        <v>0</v>
      </c>
    </row>
    <row r="27" spans="1:9" ht="16.5" customHeight="1">
      <c r="A27" s="4"/>
      <c r="B27" s="26" t="s">
        <v>84</v>
      </c>
      <c r="C27" s="19" t="s">
        <v>85</v>
      </c>
      <c r="D27" s="20">
        <v>40000</v>
      </c>
      <c r="E27" s="20">
        <v>4489</v>
      </c>
      <c r="F27" s="20">
        <f t="shared" si="0"/>
        <v>-35511</v>
      </c>
      <c r="G27" s="20">
        <f t="shared" si="1"/>
        <v>11.2225</v>
      </c>
      <c r="H27" s="1">
        <v>0</v>
      </c>
      <c r="I27" s="1">
        <v>0</v>
      </c>
    </row>
    <row r="28" spans="1:9" ht="16.5" customHeight="1">
      <c r="A28" s="4"/>
      <c r="B28" s="26" t="s">
        <v>86</v>
      </c>
      <c r="C28" s="19" t="s">
        <v>87</v>
      </c>
      <c r="D28" s="20">
        <v>38046</v>
      </c>
      <c r="E28" s="20">
        <v>12091</v>
      </c>
      <c r="F28" s="20">
        <f t="shared" si="0"/>
        <v>-25955</v>
      </c>
      <c r="G28" s="20">
        <f t="shared" si="1"/>
        <v>31.77995058613258</v>
      </c>
      <c r="H28" s="1">
        <v>0</v>
      </c>
      <c r="I28" s="1">
        <v>0</v>
      </c>
    </row>
    <row r="29" spans="1:9" ht="16.5" customHeight="1">
      <c r="A29" s="4"/>
      <c r="B29" s="26" t="s">
        <v>88</v>
      </c>
      <c r="C29" s="19" t="s">
        <v>89</v>
      </c>
      <c r="D29" s="20">
        <v>40000</v>
      </c>
      <c r="E29" s="20">
        <v>20693</v>
      </c>
      <c r="F29" s="20">
        <f t="shared" si="0"/>
        <v>-19307</v>
      </c>
      <c r="G29" s="20">
        <f t="shared" si="1"/>
        <v>51.7325</v>
      </c>
      <c r="H29" s="1">
        <v>0</v>
      </c>
      <c r="I29" s="1">
        <v>0</v>
      </c>
    </row>
    <row r="30" spans="1:9" ht="16.5" customHeight="1">
      <c r="A30" s="4"/>
      <c r="B30" s="26" t="s">
        <v>90</v>
      </c>
      <c r="C30" s="19" t="s">
        <v>91</v>
      </c>
      <c r="D30" s="20">
        <v>25283</v>
      </c>
      <c r="E30" s="20">
        <v>15305</v>
      </c>
      <c r="F30" s="20">
        <f t="shared" si="0"/>
        <v>-9978</v>
      </c>
      <c r="G30" s="20">
        <f t="shared" si="1"/>
        <v>60.53474666772139</v>
      </c>
      <c r="H30" s="1">
        <v>0</v>
      </c>
      <c r="I30" s="1">
        <v>0</v>
      </c>
    </row>
    <row r="31" spans="1:9" ht="16.5" customHeight="1">
      <c r="A31" s="4"/>
      <c r="B31" s="26" t="s">
        <v>92</v>
      </c>
      <c r="C31" s="19" t="s">
        <v>93</v>
      </c>
      <c r="D31" s="20">
        <v>1000</v>
      </c>
      <c r="E31" s="20">
        <v>255</v>
      </c>
      <c r="F31" s="20">
        <f t="shared" si="0"/>
        <v>-745</v>
      </c>
      <c r="G31" s="20">
        <f t="shared" si="1"/>
        <v>25.5</v>
      </c>
      <c r="H31" s="1">
        <v>0</v>
      </c>
      <c r="I31" s="1">
        <v>0</v>
      </c>
    </row>
    <row r="32" spans="1:9" ht="16.5" customHeight="1">
      <c r="A32" s="4"/>
      <c r="B32" s="26" t="s">
        <v>94</v>
      </c>
      <c r="C32" s="19" t="s">
        <v>95</v>
      </c>
      <c r="D32" s="20">
        <v>335</v>
      </c>
      <c r="E32" s="20">
        <v>0</v>
      </c>
      <c r="F32" s="20">
        <f t="shared" si="0"/>
        <v>-335</v>
      </c>
      <c r="G32" s="20">
        <f t="shared" si="1"/>
        <v>0</v>
      </c>
      <c r="H32" s="1">
        <v>0</v>
      </c>
      <c r="I32" s="1">
        <v>0</v>
      </c>
    </row>
    <row r="33" spans="1:9" ht="16.5" customHeight="1">
      <c r="A33" s="4"/>
      <c r="B33" s="26" t="s">
        <v>96</v>
      </c>
      <c r="C33" s="19" t="s">
        <v>97</v>
      </c>
      <c r="D33" s="20">
        <v>3741</v>
      </c>
      <c r="E33" s="20">
        <v>0</v>
      </c>
      <c r="F33" s="20">
        <f t="shared" si="0"/>
        <v>-3741</v>
      </c>
      <c r="G33" s="20">
        <f t="shared" si="1"/>
        <v>0</v>
      </c>
      <c r="H33" s="1">
        <v>0</v>
      </c>
      <c r="I33" s="1">
        <v>0</v>
      </c>
    </row>
    <row r="34" spans="1:7" ht="15.75" customHeight="1">
      <c r="A34" s="4"/>
      <c r="B34" s="37" t="s">
        <v>98</v>
      </c>
      <c r="C34" s="37"/>
      <c r="D34" s="20">
        <f>SUM(H12:H33)</f>
        <v>866422</v>
      </c>
      <c r="E34" s="20">
        <f>SUM(I12:I33)</f>
        <v>500400</v>
      </c>
      <c r="F34" s="20">
        <f t="shared" si="0"/>
        <v>-366022</v>
      </c>
      <c r="G34" s="20">
        <f t="shared" si="1"/>
        <v>57.75476615321402</v>
      </c>
    </row>
    <row r="35" spans="1:7" ht="16.5" customHeight="1">
      <c r="A35" s="4"/>
      <c r="B35" s="25" t="s">
        <v>99</v>
      </c>
      <c r="C35" s="24"/>
      <c r="D35" s="24"/>
      <c r="E35" s="24"/>
      <c r="F35" s="24"/>
      <c r="G35" s="24"/>
    </row>
    <row r="36" spans="1:9" ht="16.5" customHeight="1">
      <c r="A36" s="4"/>
      <c r="B36" s="26" t="s">
        <v>100</v>
      </c>
      <c r="C36" s="19" t="s">
        <v>101</v>
      </c>
      <c r="D36" s="20">
        <v>5057</v>
      </c>
      <c r="E36" s="20">
        <v>5057</v>
      </c>
      <c r="F36" s="20">
        <f>E36-D36</f>
        <v>0</v>
      </c>
      <c r="G36" s="20">
        <f>IF(D36=0,0,E36/D36)*100</f>
        <v>100</v>
      </c>
      <c r="H36" s="1">
        <v>5057</v>
      </c>
      <c r="I36" s="1">
        <v>5057</v>
      </c>
    </row>
    <row r="37" spans="1:9" ht="16.5" customHeight="1">
      <c r="A37" s="4"/>
      <c r="B37" s="26" t="s">
        <v>102</v>
      </c>
      <c r="C37" s="19" t="s">
        <v>103</v>
      </c>
      <c r="D37" s="20">
        <v>5057</v>
      </c>
      <c r="E37" s="20">
        <v>5057</v>
      </c>
      <c r="F37" s="20">
        <f>E37-D37</f>
        <v>0</v>
      </c>
      <c r="G37" s="20">
        <f>IF(D37=0,0,E37/D37)*100</f>
        <v>100</v>
      </c>
      <c r="H37" s="1">
        <v>0</v>
      </c>
      <c r="I37" s="1">
        <v>0</v>
      </c>
    </row>
    <row r="38" spans="1:7" ht="15.75" customHeight="1">
      <c r="A38" s="4"/>
      <c r="B38" s="37" t="s">
        <v>104</v>
      </c>
      <c r="C38" s="37"/>
      <c r="D38" s="20">
        <f>SUM(H36:H37)</f>
        <v>5057</v>
      </c>
      <c r="E38" s="20">
        <f>SUM(I36:I37)</f>
        <v>5057</v>
      </c>
      <c r="F38" s="20">
        <f>E38-D38</f>
        <v>0</v>
      </c>
      <c r="G38" s="20">
        <f>IF(D38=0,0,E38/D38)*100</f>
        <v>100</v>
      </c>
    </row>
    <row r="39" spans="1:7" ht="15.75" customHeight="1">
      <c r="A39" s="4"/>
      <c r="B39" s="13"/>
      <c r="C39" s="14"/>
      <c r="D39" s="15"/>
      <c r="E39" s="15"/>
      <c r="F39" s="15"/>
      <c r="G39" s="15"/>
    </row>
    <row r="40" spans="1:7" ht="15.75" customHeight="1">
      <c r="A40" s="4"/>
      <c r="B40" s="37" t="s">
        <v>105</v>
      </c>
      <c r="C40" s="37"/>
      <c r="D40" s="20">
        <f>SUM(D34,D38)</f>
        <v>871479</v>
      </c>
      <c r="E40" s="20">
        <f>SUM(E34,E38)</f>
        <v>505457</v>
      </c>
      <c r="F40" s="20">
        <f>E40-D40</f>
        <v>-366022</v>
      </c>
      <c r="G40" s="20">
        <f>IF(D40=0,0,E40/D40)*100</f>
        <v>57.99990590708439</v>
      </c>
    </row>
    <row r="41" spans="1:7" ht="15.75" customHeight="1">
      <c r="A41" s="4"/>
      <c r="B41" s="13"/>
      <c r="C41" s="14"/>
      <c r="D41" s="15"/>
      <c r="E41" s="15"/>
      <c r="F41" s="15"/>
      <c r="G41" s="15"/>
    </row>
    <row r="42" spans="1:7" ht="16.5" customHeight="1">
      <c r="A42" s="4"/>
      <c r="B42" s="36" t="s">
        <v>106</v>
      </c>
      <c r="C42" s="36"/>
      <c r="D42" s="36"/>
      <c r="E42" s="36"/>
      <c r="F42" s="36"/>
      <c r="G42" s="36"/>
    </row>
    <row r="43" spans="1:7" ht="16.5" customHeight="1">
      <c r="A43" s="4"/>
      <c r="B43" s="25" t="s">
        <v>53</v>
      </c>
      <c r="C43" s="24"/>
      <c r="D43" s="24"/>
      <c r="E43" s="24"/>
      <c r="F43" s="24"/>
      <c r="G43" s="24"/>
    </row>
    <row r="44" spans="1:9" ht="16.5" customHeight="1">
      <c r="A44" s="4"/>
      <c r="B44" s="26" t="s">
        <v>76</v>
      </c>
      <c r="C44" s="19" t="s">
        <v>77</v>
      </c>
      <c r="D44" s="20">
        <v>30</v>
      </c>
      <c r="E44" s="20">
        <v>0</v>
      </c>
      <c r="F44" s="20">
        <f>E44-D44</f>
        <v>-30</v>
      </c>
      <c r="G44" s="20">
        <f>IF(D44=0,0,E44/D44)*100</f>
        <v>0</v>
      </c>
      <c r="H44" s="1">
        <v>30</v>
      </c>
      <c r="I44" s="1">
        <v>0</v>
      </c>
    </row>
    <row r="45" spans="1:9" ht="16.5" customHeight="1">
      <c r="A45" s="4"/>
      <c r="B45" s="26" t="s">
        <v>84</v>
      </c>
      <c r="C45" s="19" t="s">
        <v>85</v>
      </c>
      <c r="D45" s="20">
        <v>30</v>
      </c>
      <c r="E45" s="20">
        <v>0</v>
      </c>
      <c r="F45" s="20">
        <f>E45-D45</f>
        <v>-30</v>
      </c>
      <c r="G45" s="20">
        <f>IF(D45=0,0,E45/D45)*100</f>
        <v>0</v>
      </c>
      <c r="H45" s="1">
        <v>0</v>
      </c>
      <c r="I45" s="1">
        <v>0</v>
      </c>
    </row>
    <row r="46" spans="1:7" ht="15.75" customHeight="1">
      <c r="A46" s="4"/>
      <c r="B46" s="37" t="s">
        <v>98</v>
      </c>
      <c r="C46" s="37"/>
      <c r="D46" s="20">
        <f>SUM(H44:H45)</f>
        <v>30</v>
      </c>
      <c r="E46" s="20">
        <f>SUM(I44:I45)</f>
        <v>0</v>
      </c>
      <c r="F46" s="20">
        <f>E46-D46</f>
        <v>-30</v>
      </c>
      <c r="G46" s="20">
        <f>IF(D46=0,0,E46/D46)*100</f>
        <v>0</v>
      </c>
    </row>
    <row r="47" spans="1:7" ht="15.75" customHeight="1">
      <c r="A47" s="4"/>
      <c r="B47" s="13"/>
      <c r="C47" s="14"/>
      <c r="D47" s="15"/>
      <c r="E47" s="15"/>
      <c r="F47" s="15"/>
      <c r="G47" s="15"/>
    </row>
    <row r="48" spans="1:7" ht="15.75" customHeight="1">
      <c r="A48" s="4"/>
      <c r="B48" s="37" t="s">
        <v>107</v>
      </c>
      <c r="C48" s="37"/>
      <c r="D48" s="20">
        <f>SUM(D46)</f>
        <v>30</v>
      </c>
      <c r="E48" s="20">
        <f>SUM(E46)</f>
        <v>0</v>
      </c>
      <c r="F48" s="20">
        <f>E48-D48</f>
        <v>-30</v>
      </c>
      <c r="G48" s="20">
        <f>IF(D48=0,0,E48/D48)*100</f>
        <v>0</v>
      </c>
    </row>
    <row r="49" spans="1:7" ht="15.7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36" t="s">
        <v>108</v>
      </c>
      <c r="C50" s="36"/>
      <c r="D50" s="36"/>
      <c r="E50" s="36"/>
      <c r="F50" s="36"/>
      <c r="G50" s="36"/>
    </row>
    <row r="51" spans="1:7" ht="16.5" customHeight="1">
      <c r="A51" s="4"/>
      <c r="B51" s="25" t="s">
        <v>53</v>
      </c>
      <c r="C51" s="24"/>
      <c r="D51" s="24"/>
      <c r="E51" s="24"/>
      <c r="F51" s="24"/>
      <c r="G51" s="24"/>
    </row>
    <row r="52" spans="1:9" ht="16.5" customHeight="1">
      <c r="A52" s="4"/>
      <c r="B52" s="26" t="s">
        <v>76</v>
      </c>
      <c r="C52" s="19" t="s">
        <v>77</v>
      </c>
      <c r="D52" s="20">
        <v>5277</v>
      </c>
      <c r="E52" s="20">
        <v>0</v>
      </c>
      <c r="F52" s="20">
        <f>E52-D52</f>
        <v>-5277</v>
      </c>
      <c r="G52" s="20">
        <f>IF(D52=0,0,E52/D52)*100</f>
        <v>0</v>
      </c>
      <c r="H52" s="1">
        <v>5277</v>
      </c>
      <c r="I52" s="1">
        <v>0</v>
      </c>
    </row>
    <row r="53" spans="1:9" ht="16.5" customHeight="1">
      <c r="A53" s="4"/>
      <c r="B53" s="26" t="s">
        <v>84</v>
      </c>
      <c r="C53" s="19" t="s">
        <v>85</v>
      </c>
      <c r="D53" s="20">
        <v>5277</v>
      </c>
      <c r="E53" s="20">
        <v>0</v>
      </c>
      <c r="F53" s="20">
        <f>E53-D53</f>
        <v>-5277</v>
      </c>
      <c r="G53" s="20">
        <f>IF(D53=0,0,E53/D53)*100</f>
        <v>0</v>
      </c>
      <c r="H53" s="1">
        <v>0</v>
      </c>
      <c r="I53" s="1">
        <v>0</v>
      </c>
    </row>
    <row r="54" spans="1:7" ht="15.75" customHeight="1">
      <c r="A54" s="4"/>
      <c r="B54" s="37" t="s">
        <v>98</v>
      </c>
      <c r="C54" s="37"/>
      <c r="D54" s="20">
        <f>SUM(H52:H53)</f>
        <v>5277</v>
      </c>
      <c r="E54" s="20">
        <f>SUM(I52:I53)</f>
        <v>0</v>
      </c>
      <c r="F54" s="20">
        <f>E54-D54</f>
        <v>-5277</v>
      </c>
      <c r="G54" s="20">
        <f>IF(D54=0,0,E54/D54)*100</f>
        <v>0</v>
      </c>
    </row>
    <row r="55" spans="1:7" ht="15.75" customHeight="1">
      <c r="A55" s="4"/>
      <c r="B55" s="13"/>
      <c r="C55" s="14"/>
      <c r="D55" s="15"/>
      <c r="E55" s="15"/>
      <c r="F55" s="15"/>
      <c r="G55" s="15"/>
    </row>
    <row r="56" spans="1:7" ht="15.75" customHeight="1">
      <c r="A56" s="4"/>
      <c r="B56" s="37" t="s">
        <v>109</v>
      </c>
      <c r="C56" s="37"/>
      <c r="D56" s="20">
        <f>SUM(D54)</f>
        <v>5277</v>
      </c>
      <c r="E56" s="20">
        <f>SUM(E54)</f>
        <v>0</v>
      </c>
      <c r="F56" s="20">
        <f>E56-D56</f>
        <v>-5277</v>
      </c>
      <c r="G56" s="20">
        <f>IF(D56=0,0,E56/D56)*100</f>
        <v>0</v>
      </c>
    </row>
    <row r="57" spans="1:7" ht="15.75" customHeight="1">
      <c r="A57" s="4"/>
      <c r="B57" s="13"/>
      <c r="C57" s="14"/>
      <c r="D57" s="15"/>
      <c r="E57" s="15"/>
      <c r="F57" s="15"/>
      <c r="G57" s="15"/>
    </row>
    <row r="58" spans="1:7" ht="15.75" customHeight="1">
      <c r="A58" s="4"/>
      <c r="B58" s="37" t="s">
        <v>110</v>
      </c>
      <c r="C58" s="37"/>
      <c r="D58" s="20">
        <f>SUM(D40,D48,D56)</f>
        <v>876786</v>
      </c>
      <c r="E58" s="20">
        <f>SUM(E40,E48,E56)</f>
        <v>505457</v>
      </c>
      <c r="F58" s="20">
        <f>E58-D58</f>
        <v>-371329</v>
      </c>
      <c r="G58" s="20">
        <f>IF(D58=0,0,E58/D58)*100</f>
        <v>57.64884475801393</v>
      </c>
    </row>
    <row r="59" spans="1:7" ht="15.75" customHeight="1">
      <c r="A59" s="4"/>
      <c r="B59" s="13"/>
      <c r="C59" s="14"/>
      <c r="D59" s="15"/>
      <c r="E59" s="15"/>
      <c r="F59" s="15"/>
      <c r="G59" s="15"/>
    </row>
    <row r="60" spans="1:7" ht="15.75" customHeight="1">
      <c r="A60" s="4"/>
      <c r="B60" s="37" t="s">
        <v>111</v>
      </c>
      <c r="C60" s="37"/>
      <c r="D60" s="20">
        <f>SUM(D58)</f>
        <v>876786</v>
      </c>
      <c r="E60" s="20">
        <f>SUM(E58)</f>
        <v>505457</v>
      </c>
      <c r="F60" s="20">
        <f>E60-D60</f>
        <v>-371329</v>
      </c>
      <c r="G60" s="20">
        <f>IF(D60=0,0,E60/D60)*100</f>
        <v>57.64884475801393</v>
      </c>
    </row>
    <row r="61" spans="1:7" ht="16.5" customHeight="1">
      <c r="A61" s="4"/>
      <c r="B61" s="13"/>
      <c r="C61" s="14"/>
      <c r="D61" s="15"/>
      <c r="E61" s="15"/>
      <c r="F61" s="15"/>
      <c r="G61" s="15"/>
    </row>
    <row r="62" spans="1:7" ht="16.5" customHeight="1">
      <c r="A62" s="4"/>
      <c r="B62" s="13"/>
      <c r="C62" s="14"/>
      <c r="D62" s="15"/>
      <c r="E62" s="15"/>
      <c r="F62" s="15"/>
      <c r="G62" s="15"/>
    </row>
    <row r="63" spans="1:7" ht="16.5" customHeight="1">
      <c r="A63" s="4"/>
      <c r="B63" s="38" t="s">
        <v>112</v>
      </c>
      <c r="C63" s="38"/>
      <c r="D63" s="38"/>
      <c r="E63" s="38"/>
      <c r="F63" s="38"/>
      <c r="G63" s="38"/>
    </row>
    <row r="64" spans="1:7" ht="16.5" customHeight="1">
      <c r="A64" s="4"/>
      <c r="B64" s="39" t="s">
        <v>113</v>
      </c>
      <c r="C64" s="39"/>
      <c r="D64" s="39"/>
      <c r="E64" s="39"/>
      <c r="F64" s="39"/>
      <c r="G64" s="39"/>
    </row>
    <row r="65" spans="1:7" ht="16.5" customHeight="1">
      <c r="A65" s="4"/>
      <c r="B65" s="36" t="s">
        <v>114</v>
      </c>
      <c r="C65" s="36"/>
      <c r="D65" s="36"/>
      <c r="E65" s="36"/>
      <c r="F65" s="36"/>
      <c r="G65" s="36"/>
    </row>
    <row r="66" spans="1:7" ht="16.5" customHeight="1">
      <c r="A66" s="4"/>
      <c r="B66" s="25" t="s">
        <v>53</v>
      </c>
      <c r="C66" s="24"/>
      <c r="D66" s="24"/>
      <c r="E66" s="24"/>
      <c r="F66" s="24"/>
      <c r="G66" s="24"/>
    </row>
    <row r="67" spans="1:9" ht="16.5" customHeight="1">
      <c r="A67" s="4"/>
      <c r="B67" s="26" t="s">
        <v>76</v>
      </c>
      <c r="C67" s="19" t="s">
        <v>77</v>
      </c>
      <c r="D67" s="20">
        <v>603</v>
      </c>
      <c r="E67" s="20">
        <v>0</v>
      </c>
      <c r="F67" s="20">
        <f>E67-D67</f>
        <v>-603</v>
      </c>
      <c r="G67" s="20">
        <f>IF(D67=0,0,E67/D67)*100</f>
        <v>0</v>
      </c>
      <c r="H67" s="1">
        <v>603</v>
      </c>
      <c r="I67" s="1">
        <v>0</v>
      </c>
    </row>
    <row r="68" spans="1:9" ht="16.5" customHeight="1">
      <c r="A68" s="4"/>
      <c r="B68" s="26" t="s">
        <v>84</v>
      </c>
      <c r="C68" s="19" t="s">
        <v>85</v>
      </c>
      <c r="D68" s="20">
        <v>603</v>
      </c>
      <c r="E68" s="20">
        <v>0</v>
      </c>
      <c r="F68" s="20">
        <f>E68-D68</f>
        <v>-603</v>
      </c>
      <c r="G68" s="20">
        <f>IF(D68=0,0,E68/D68)*100</f>
        <v>0</v>
      </c>
      <c r="H68" s="1">
        <v>0</v>
      </c>
      <c r="I68" s="1">
        <v>0</v>
      </c>
    </row>
    <row r="69" spans="1:7" ht="15.75" customHeight="1">
      <c r="A69" s="4"/>
      <c r="B69" s="37" t="s">
        <v>98</v>
      </c>
      <c r="C69" s="37"/>
      <c r="D69" s="20">
        <f>SUM(H67:H68)</f>
        <v>603</v>
      </c>
      <c r="E69" s="20">
        <f>SUM(I67:I68)</f>
        <v>0</v>
      </c>
      <c r="F69" s="20">
        <f>E69-D69</f>
        <v>-603</v>
      </c>
      <c r="G69" s="20">
        <f>IF(D69=0,0,E69/D69)*100</f>
        <v>0</v>
      </c>
    </row>
    <row r="70" spans="1:7" ht="15.75" customHeight="1">
      <c r="A70" s="4"/>
      <c r="B70" s="13"/>
      <c r="C70" s="14"/>
      <c r="D70" s="15"/>
      <c r="E70" s="15"/>
      <c r="F70" s="15"/>
      <c r="G70" s="15"/>
    </row>
    <row r="71" spans="1:7" ht="15.75" customHeight="1">
      <c r="A71" s="4"/>
      <c r="B71" s="37" t="s">
        <v>115</v>
      </c>
      <c r="C71" s="37"/>
      <c r="D71" s="20">
        <f>SUM(D69)</f>
        <v>603</v>
      </c>
      <c r="E71" s="20">
        <f>SUM(E69)</f>
        <v>0</v>
      </c>
      <c r="F71" s="20">
        <f>E71-D71</f>
        <v>-603</v>
      </c>
      <c r="G71" s="20">
        <f>IF(D71=0,0,E71/D71)*100</f>
        <v>0</v>
      </c>
    </row>
    <row r="72" spans="1:7" ht="15.75" customHeight="1">
      <c r="A72" s="4"/>
      <c r="B72" s="13"/>
      <c r="C72" s="14"/>
      <c r="D72" s="15"/>
      <c r="E72" s="15"/>
      <c r="F72" s="15"/>
      <c r="G72" s="15"/>
    </row>
    <row r="73" spans="1:7" ht="15.75" customHeight="1">
      <c r="A73" s="4"/>
      <c r="B73" s="37" t="s">
        <v>116</v>
      </c>
      <c r="C73" s="37"/>
      <c r="D73" s="20">
        <f>SUM(D71)</f>
        <v>603</v>
      </c>
      <c r="E73" s="20">
        <f>SUM(E71)</f>
        <v>0</v>
      </c>
      <c r="F73" s="20">
        <f>E73-D73</f>
        <v>-603</v>
      </c>
      <c r="G73" s="20">
        <f>IF(D73=0,0,E73/D73)*100</f>
        <v>0</v>
      </c>
    </row>
    <row r="74" spans="1:7" ht="15.75" customHeight="1">
      <c r="A74" s="4"/>
      <c r="B74" s="13"/>
      <c r="C74" s="14"/>
      <c r="D74" s="15"/>
      <c r="E74" s="15"/>
      <c r="F74" s="15"/>
      <c r="G74" s="15"/>
    </row>
    <row r="75" spans="1:7" ht="15.75" customHeight="1">
      <c r="A75" s="4"/>
      <c r="B75" s="37" t="s">
        <v>117</v>
      </c>
      <c r="C75" s="37"/>
      <c r="D75" s="20">
        <f>SUM(D73)</f>
        <v>603</v>
      </c>
      <c r="E75" s="20">
        <f>SUM(E73)</f>
        <v>0</v>
      </c>
      <c r="F75" s="20">
        <f>E75-D75</f>
        <v>-603</v>
      </c>
      <c r="G75" s="20">
        <f>IF(D75=0,0,E75/D75)*100</f>
        <v>0</v>
      </c>
    </row>
    <row r="76" spans="1:7" ht="16.5" customHeight="1">
      <c r="A76" s="4"/>
      <c r="B76" s="13"/>
      <c r="C76" s="14"/>
      <c r="D76" s="15"/>
      <c r="E76" s="15"/>
      <c r="F76" s="15"/>
      <c r="G76" s="15"/>
    </row>
    <row r="77" spans="1:7" ht="16.5" customHeight="1">
      <c r="A77" s="4"/>
      <c r="B77" s="13"/>
      <c r="C77" s="14"/>
      <c r="D77" s="15"/>
      <c r="E77" s="15"/>
      <c r="F77" s="15"/>
      <c r="G77" s="15"/>
    </row>
    <row r="78" spans="1:7" ht="16.5" customHeight="1">
      <c r="A78" s="4"/>
      <c r="B78" s="13"/>
      <c r="C78" s="14"/>
      <c r="D78" s="15"/>
      <c r="E78" s="15"/>
      <c r="F78" s="15"/>
      <c r="G78" s="15"/>
    </row>
    <row r="79" spans="1:7" ht="16.5" customHeight="1">
      <c r="A79" s="4"/>
      <c r="B79" s="22"/>
      <c r="C79" s="14" t="s">
        <v>26</v>
      </c>
      <c r="D79" s="20">
        <f>SUM(D60,D75)</f>
        <v>877389</v>
      </c>
      <c r="E79" s="20">
        <f>SUM(E60,E75)</f>
        <v>505457</v>
      </c>
      <c r="F79" s="20">
        <f>E79-D79</f>
        <v>-371932</v>
      </c>
      <c r="G79" s="20">
        <f>IF(D79=0,0,E79/D79)*100</f>
        <v>57.60922464266135</v>
      </c>
    </row>
  </sheetData>
  <sheetProtection selectLockedCells="1" selectUnlockedCells="1"/>
  <mergeCells count="23">
    <mergeCell ref="B2:G2"/>
    <mergeCell ref="B3:G3"/>
    <mergeCell ref="B8:G8"/>
    <mergeCell ref="B9:G9"/>
    <mergeCell ref="B10:G10"/>
    <mergeCell ref="B34:C34"/>
    <mergeCell ref="B64:G64"/>
    <mergeCell ref="B38:C38"/>
    <mergeCell ref="B40:C40"/>
    <mergeCell ref="B42:G42"/>
    <mergeCell ref="B46:C46"/>
    <mergeCell ref="B48:C48"/>
    <mergeCell ref="B50:G50"/>
    <mergeCell ref="B65:G65"/>
    <mergeCell ref="B69:C69"/>
    <mergeCell ref="B71:C71"/>
    <mergeCell ref="B73:C73"/>
    <mergeCell ref="B75:C75"/>
    <mergeCell ref="B54:C54"/>
    <mergeCell ref="B56:C56"/>
    <mergeCell ref="B58:C58"/>
    <mergeCell ref="B60:C60"/>
    <mergeCell ref="B63:G6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2.8515625" style="1" customWidth="1"/>
    <col min="3" max="3" width="8.7109375" style="1" customWidth="1"/>
    <col min="4" max="4" width="10.421875" style="1" customWidth="1"/>
    <col min="5" max="5" width="10.00390625" style="1" customWidth="1"/>
    <col min="6" max="6" width="9.28125" style="1" customWidth="1"/>
    <col min="7" max="7" width="8.57421875" style="1" customWidth="1"/>
    <col min="8" max="10" width="20.421875" style="1" hidden="1" customWidth="1"/>
    <col min="11" max="11" width="9.00390625" style="1" hidden="1" customWidth="1"/>
    <col min="12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4" t="s">
        <v>27</v>
      </c>
      <c r="C2" s="34"/>
      <c r="D2" s="34"/>
      <c r="E2" s="34"/>
      <c r="F2" s="34"/>
      <c r="G2" s="34"/>
    </row>
    <row r="3" spans="1:7" s="6" customFormat="1" ht="18" customHeight="1">
      <c r="A3" s="21">
        <v>9</v>
      </c>
      <c r="B3" s="35" t="s">
        <v>34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28"/>
      <c r="B8" s="38" t="s">
        <v>51</v>
      </c>
      <c r="C8" s="38"/>
      <c r="D8" s="38"/>
      <c r="E8" s="38"/>
      <c r="F8" s="38"/>
      <c r="G8" s="38"/>
    </row>
    <row r="9" spans="1:7" ht="16.5" customHeight="1">
      <c r="A9" s="28"/>
      <c r="B9" s="39" t="s">
        <v>32</v>
      </c>
      <c r="C9" s="39"/>
      <c r="D9" s="39"/>
      <c r="E9" s="39"/>
      <c r="F9" s="39"/>
      <c r="G9" s="39"/>
    </row>
    <row r="10" spans="1:7" ht="16.5" customHeight="1">
      <c r="A10" s="28"/>
      <c r="B10" s="36" t="s">
        <v>52</v>
      </c>
      <c r="C10" s="36"/>
      <c r="D10" s="36"/>
      <c r="E10" s="36"/>
      <c r="F10" s="36"/>
      <c r="G10" s="36"/>
    </row>
    <row r="11" spans="1:11" ht="16.5" customHeight="1">
      <c r="A11" s="28"/>
      <c r="B11" s="26" t="s">
        <v>118</v>
      </c>
      <c r="C11" s="19" t="s">
        <v>55</v>
      </c>
      <c r="D11" s="29">
        <v>26.5</v>
      </c>
      <c r="E11" s="29">
        <v>26.5</v>
      </c>
      <c r="F11" s="29">
        <f>E11-D11</f>
        <v>0</v>
      </c>
      <c r="G11" s="29">
        <f>IF(D11=0,0,E11/D11)*100</f>
        <v>100</v>
      </c>
      <c r="H11" s="4">
        <v>26.5</v>
      </c>
      <c r="I11" s="1">
        <v>26.5</v>
      </c>
      <c r="J11" s="1">
        <f>IF(C11="0100",H11,0)</f>
        <v>26.5</v>
      </c>
      <c r="K11" s="1">
        <f>IF(C11="0100",I11,0)</f>
        <v>26.5</v>
      </c>
    </row>
    <row r="12" spans="1:11" ht="16.5" customHeight="1">
      <c r="A12" s="28"/>
      <c r="B12" s="26" t="s">
        <v>119</v>
      </c>
      <c r="C12" s="19" t="s">
        <v>120</v>
      </c>
      <c r="D12" s="29">
        <v>26.5</v>
      </c>
      <c r="E12" s="29">
        <v>26.5</v>
      </c>
      <c r="F12" s="29">
        <f>E12-D12</f>
        <v>0</v>
      </c>
      <c r="G12" s="29">
        <f>IF(D12=0,0,E12/D12)*100</f>
        <v>100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28"/>
      <c r="B13" s="26" t="s">
        <v>121</v>
      </c>
      <c r="C13" s="19" t="s">
        <v>122</v>
      </c>
      <c r="D13" s="29">
        <v>201</v>
      </c>
      <c r="E13" s="29">
        <v>201</v>
      </c>
      <c r="F13" s="29">
        <f>E13-D13</f>
        <v>0</v>
      </c>
      <c r="G13" s="29">
        <f>IF(D13=0,0,E13/D13)*100</f>
        <v>100</v>
      </c>
      <c r="H13" s="4">
        <v>201</v>
      </c>
      <c r="I13" s="1">
        <v>201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37" t="s">
        <v>105</v>
      </c>
      <c r="C14" s="37"/>
      <c r="D14" s="29">
        <f>SUM(J11:J13)</f>
        <v>26.5</v>
      </c>
      <c r="E14" s="29">
        <f>SUM(K11:K13)</f>
        <v>26.5</v>
      </c>
      <c r="F14" s="29">
        <f>E14-D14</f>
        <v>0</v>
      </c>
      <c r="G14" s="29">
        <f>IF(D14=0,0,E14/D14)*100</f>
        <v>100</v>
      </c>
    </row>
    <row r="15" spans="1:7" ht="15.75" customHeight="1">
      <c r="A15" s="4"/>
      <c r="B15" s="13"/>
      <c r="C15" s="14"/>
      <c r="D15" s="15"/>
      <c r="E15" s="15"/>
      <c r="F15" s="15"/>
      <c r="G15" s="15"/>
    </row>
    <row r="16" spans="1:7" ht="15.75" customHeight="1">
      <c r="A16" s="4"/>
      <c r="B16" s="37" t="s">
        <v>110</v>
      </c>
      <c r="C16" s="37"/>
      <c r="D16" s="29">
        <f>SUM(D14)</f>
        <v>26.5</v>
      </c>
      <c r="E16" s="29">
        <f>SUM(E14)</f>
        <v>26.5</v>
      </c>
      <c r="F16" s="29">
        <f>E16-D16</f>
        <v>0</v>
      </c>
      <c r="G16" s="29">
        <f>IF(D16=0,0,E16/D16)*100</f>
        <v>100</v>
      </c>
    </row>
    <row r="17" spans="1:7" ht="15.75" customHeight="1">
      <c r="A17" s="4"/>
      <c r="B17" s="13"/>
      <c r="C17" s="14"/>
      <c r="D17" s="15"/>
      <c r="E17" s="15"/>
      <c r="F17" s="15"/>
      <c r="G17" s="15"/>
    </row>
    <row r="18" spans="1:7" ht="15.75" customHeight="1">
      <c r="A18" s="4"/>
      <c r="B18" s="37" t="s">
        <v>111</v>
      </c>
      <c r="C18" s="37"/>
      <c r="D18" s="29">
        <f>SUM(D16)</f>
        <v>26.5</v>
      </c>
      <c r="E18" s="29">
        <f>SUM(E16)</f>
        <v>26.5</v>
      </c>
      <c r="F18" s="29">
        <f>E18-D18</f>
        <v>0</v>
      </c>
      <c r="G18" s="29">
        <f>IF(D18=0,0,E18/D18)*100</f>
        <v>100</v>
      </c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6.5" customHeight="1">
      <c r="A20" s="4"/>
      <c r="B20" s="13"/>
      <c r="C20" s="14"/>
      <c r="D20" s="15"/>
      <c r="E20" s="15"/>
      <c r="F20" s="15"/>
      <c r="G20" s="15"/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30"/>
      <c r="B22" s="22"/>
      <c r="C22" s="14" t="s">
        <v>26</v>
      </c>
      <c r="D22" s="29">
        <f>SUM(D18)</f>
        <v>26.5</v>
      </c>
      <c r="E22" s="29">
        <f>SUM(E18)</f>
        <v>26.5</v>
      </c>
      <c r="F22" s="29">
        <f>E22-D22</f>
        <v>0</v>
      </c>
      <c r="G22" s="29">
        <f>IF(D22=0,0,E22/D22)*100</f>
        <v>100</v>
      </c>
    </row>
  </sheetData>
  <sheetProtection selectLockedCells="1" selectUnlockedCells="1"/>
  <mergeCells count="8">
    <mergeCell ref="B16:C16"/>
    <mergeCell ref="B18:C18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9.00390625" style="1" hidden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4" t="s">
        <v>28</v>
      </c>
      <c r="C2" s="34"/>
      <c r="D2" s="34"/>
      <c r="E2" s="34"/>
      <c r="F2" s="34"/>
      <c r="G2" s="34"/>
    </row>
    <row r="3" spans="1:7" s="6" customFormat="1" ht="18" customHeight="1">
      <c r="A3" s="21">
        <v>9</v>
      </c>
      <c r="B3" s="35" t="s">
        <v>34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40" t="s">
        <v>123</v>
      </c>
      <c r="C8" s="40"/>
      <c r="D8" s="40"/>
      <c r="E8" s="40"/>
      <c r="F8" s="40"/>
      <c r="G8" s="40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8" t="s">
        <v>51</v>
      </c>
      <c r="C10" s="38"/>
      <c r="D10" s="38"/>
      <c r="E10" s="38"/>
      <c r="F10" s="38"/>
      <c r="G10" s="38"/>
    </row>
    <row r="11" spans="1:7" ht="16.5" customHeight="1">
      <c r="A11" s="4"/>
      <c r="B11" s="23" t="s">
        <v>53</v>
      </c>
      <c r="C11" s="16"/>
      <c r="D11" s="16"/>
      <c r="E11" s="16"/>
      <c r="F11" s="16"/>
      <c r="G11" s="16"/>
    </row>
    <row r="12" spans="1:12" ht="16.5" customHeight="1">
      <c r="A12" s="4"/>
      <c r="B12" s="18" t="s">
        <v>54</v>
      </c>
      <c r="C12" s="19" t="s">
        <v>55</v>
      </c>
      <c r="D12" s="20">
        <v>530151</v>
      </c>
      <c r="E12" s="20">
        <v>331294</v>
      </c>
      <c r="F12" s="20">
        <f aca="true" t="shared" si="0" ref="F12:F34">E12-D12</f>
        <v>-198857</v>
      </c>
      <c r="G12" s="20">
        <f aca="true" t="shared" si="1" ref="G12:G34">IF(D12=0,0,E12/D12)*100</f>
        <v>62.49049799019525</v>
      </c>
      <c r="H12" s="1">
        <v>530151</v>
      </c>
      <c r="I12" s="1">
        <v>331294</v>
      </c>
      <c r="J12" s="1">
        <f aca="true" t="shared" si="2" ref="J12:J33">IF(L12="Рекапитулация по функции: Натурални",IF(C12="0100",H12,0),H12)</f>
        <v>530151</v>
      </c>
      <c r="K12" s="31">
        <f aca="true" t="shared" si="3" ref="K12:K33">IF(L12="Рекапитулация по функции: Натурални",IF(C12="0100",I12,0),I12)</f>
        <v>331294</v>
      </c>
      <c r="L12" s="1" t="s">
        <v>123</v>
      </c>
    </row>
    <row r="13" spans="1:12" ht="16.5" customHeight="1">
      <c r="A13" s="4"/>
      <c r="B13" s="18" t="s">
        <v>56</v>
      </c>
      <c r="C13" s="19" t="s">
        <v>57</v>
      </c>
      <c r="D13" s="20">
        <v>530151</v>
      </c>
      <c r="E13" s="20">
        <v>331294</v>
      </c>
      <c r="F13" s="20">
        <f t="shared" si="0"/>
        <v>-198857</v>
      </c>
      <c r="G13" s="20">
        <f t="shared" si="1"/>
        <v>62.49049799019525</v>
      </c>
      <c r="H13" s="1">
        <v>0</v>
      </c>
      <c r="I13" s="1">
        <v>0</v>
      </c>
      <c r="J13" s="1">
        <f t="shared" si="2"/>
        <v>0</v>
      </c>
      <c r="K13" s="31">
        <f t="shared" si="3"/>
        <v>0</v>
      </c>
      <c r="L13" s="1" t="s">
        <v>123</v>
      </c>
    </row>
    <row r="14" spans="1:12" ht="16.5" customHeight="1">
      <c r="A14" s="4"/>
      <c r="B14" s="18" t="s">
        <v>58</v>
      </c>
      <c r="C14" s="19" t="s">
        <v>59</v>
      </c>
      <c r="D14" s="20">
        <v>41335</v>
      </c>
      <c r="E14" s="20">
        <v>33015</v>
      </c>
      <c r="F14" s="20">
        <f t="shared" si="0"/>
        <v>-8320</v>
      </c>
      <c r="G14" s="20">
        <f t="shared" si="1"/>
        <v>79.87177936373533</v>
      </c>
      <c r="H14" s="1">
        <v>41335</v>
      </c>
      <c r="I14" s="1">
        <v>33015</v>
      </c>
      <c r="J14" s="1">
        <f t="shared" si="2"/>
        <v>41335</v>
      </c>
      <c r="K14" s="31">
        <f t="shared" si="3"/>
        <v>33015</v>
      </c>
      <c r="L14" s="1" t="s">
        <v>123</v>
      </c>
    </row>
    <row r="15" spans="1:12" ht="16.5" customHeight="1">
      <c r="A15" s="4"/>
      <c r="B15" s="18" t="s">
        <v>60</v>
      </c>
      <c r="C15" s="19" t="s">
        <v>61</v>
      </c>
      <c r="D15" s="20">
        <v>1000</v>
      </c>
      <c r="E15" s="20">
        <v>0</v>
      </c>
      <c r="F15" s="20">
        <f t="shared" si="0"/>
        <v>-1000</v>
      </c>
      <c r="G15" s="20">
        <f t="shared" si="1"/>
        <v>0</v>
      </c>
      <c r="H15" s="1">
        <v>0</v>
      </c>
      <c r="I15" s="1">
        <v>0</v>
      </c>
      <c r="J15" s="1">
        <f t="shared" si="2"/>
        <v>0</v>
      </c>
      <c r="K15" s="31">
        <f t="shared" si="3"/>
        <v>0</v>
      </c>
      <c r="L15" s="1" t="s">
        <v>123</v>
      </c>
    </row>
    <row r="16" spans="1:12" ht="16.5" customHeight="1">
      <c r="A16" s="4"/>
      <c r="B16" s="18" t="s">
        <v>62</v>
      </c>
      <c r="C16" s="19" t="s">
        <v>63</v>
      </c>
      <c r="D16" s="20">
        <v>19853</v>
      </c>
      <c r="E16" s="20">
        <v>12533</v>
      </c>
      <c r="F16" s="20">
        <f t="shared" si="0"/>
        <v>-7320</v>
      </c>
      <c r="G16" s="20">
        <f t="shared" si="1"/>
        <v>63.12899813630182</v>
      </c>
      <c r="H16" s="1">
        <v>0</v>
      </c>
      <c r="I16" s="1">
        <v>0</v>
      </c>
      <c r="J16" s="1">
        <f t="shared" si="2"/>
        <v>0</v>
      </c>
      <c r="K16" s="31">
        <f t="shared" si="3"/>
        <v>0</v>
      </c>
      <c r="L16" s="1" t="s">
        <v>123</v>
      </c>
    </row>
    <row r="17" spans="1:12" ht="16.5" customHeight="1">
      <c r="A17" s="4"/>
      <c r="B17" s="18" t="s">
        <v>64</v>
      </c>
      <c r="C17" s="19" t="s">
        <v>65</v>
      </c>
      <c r="D17" s="20">
        <v>20482</v>
      </c>
      <c r="E17" s="20">
        <v>20482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  <c r="J17" s="1">
        <f t="shared" si="2"/>
        <v>0</v>
      </c>
      <c r="K17" s="31">
        <f t="shared" si="3"/>
        <v>0</v>
      </c>
      <c r="L17" s="1" t="s">
        <v>123</v>
      </c>
    </row>
    <row r="18" spans="1:12" ht="16.5" customHeight="1">
      <c r="A18" s="4"/>
      <c r="B18" s="18" t="s">
        <v>66</v>
      </c>
      <c r="C18" s="19" t="s">
        <v>67</v>
      </c>
      <c r="D18" s="20">
        <v>117550</v>
      </c>
      <c r="E18" s="20">
        <v>69857</v>
      </c>
      <c r="F18" s="20">
        <f t="shared" si="0"/>
        <v>-47693</v>
      </c>
      <c r="G18" s="20">
        <f t="shared" si="1"/>
        <v>59.42747766907699</v>
      </c>
      <c r="H18" s="1">
        <v>117550</v>
      </c>
      <c r="I18" s="1">
        <v>69857</v>
      </c>
      <c r="J18" s="1">
        <f t="shared" si="2"/>
        <v>117550</v>
      </c>
      <c r="K18" s="31">
        <f t="shared" si="3"/>
        <v>69857</v>
      </c>
      <c r="L18" s="1" t="s">
        <v>123</v>
      </c>
    </row>
    <row r="19" spans="1:12" ht="16.5" customHeight="1">
      <c r="A19" s="4"/>
      <c r="B19" s="18" t="s">
        <v>68</v>
      </c>
      <c r="C19" s="19" t="s">
        <v>69</v>
      </c>
      <c r="D19" s="20">
        <v>60659</v>
      </c>
      <c r="E19" s="20">
        <v>36317</v>
      </c>
      <c r="F19" s="20">
        <f t="shared" si="0"/>
        <v>-24342</v>
      </c>
      <c r="G19" s="20">
        <f t="shared" si="1"/>
        <v>59.87075289734417</v>
      </c>
      <c r="H19" s="1">
        <v>0</v>
      </c>
      <c r="I19" s="1">
        <v>0</v>
      </c>
      <c r="J19" s="1">
        <f t="shared" si="2"/>
        <v>0</v>
      </c>
      <c r="K19" s="31">
        <f t="shared" si="3"/>
        <v>0</v>
      </c>
      <c r="L19" s="1" t="s">
        <v>123</v>
      </c>
    </row>
    <row r="20" spans="1:12" ht="16.5" customHeight="1">
      <c r="A20" s="4"/>
      <c r="B20" s="18" t="s">
        <v>70</v>
      </c>
      <c r="C20" s="19" t="s">
        <v>71</v>
      </c>
      <c r="D20" s="20">
        <v>16523</v>
      </c>
      <c r="E20" s="20">
        <v>9685</v>
      </c>
      <c r="F20" s="20">
        <f t="shared" si="0"/>
        <v>-6838</v>
      </c>
      <c r="G20" s="20">
        <f t="shared" si="1"/>
        <v>58.61526357199056</v>
      </c>
      <c r="H20" s="1">
        <v>0</v>
      </c>
      <c r="I20" s="1">
        <v>0</v>
      </c>
      <c r="J20" s="1">
        <f t="shared" si="2"/>
        <v>0</v>
      </c>
      <c r="K20" s="31">
        <f t="shared" si="3"/>
        <v>0</v>
      </c>
      <c r="L20" s="1" t="s">
        <v>123</v>
      </c>
    </row>
    <row r="21" spans="1:12" ht="16.5" customHeight="1">
      <c r="A21" s="4"/>
      <c r="B21" s="18" t="s">
        <v>72</v>
      </c>
      <c r="C21" s="19" t="s">
        <v>73</v>
      </c>
      <c r="D21" s="20">
        <v>25496</v>
      </c>
      <c r="E21" s="20">
        <v>15907</v>
      </c>
      <c r="F21" s="20">
        <f t="shared" si="0"/>
        <v>-9589</v>
      </c>
      <c r="G21" s="20">
        <f t="shared" si="1"/>
        <v>62.390178851584565</v>
      </c>
      <c r="H21" s="1">
        <v>0</v>
      </c>
      <c r="I21" s="1">
        <v>0</v>
      </c>
      <c r="J21" s="1">
        <f t="shared" si="2"/>
        <v>0</v>
      </c>
      <c r="K21" s="31">
        <f t="shared" si="3"/>
        <v>0</v>
      </c>
      <c r="L21" s="1" t="s">
        <v>123</v>
      </c>
    </row>
    <row r="22" spans="1:12" ht="16.5" customHeight="1">
      <c r="A22" s="4"/>
      <c r="B22" s="18" t="s">
        <v>74</v>
      </c>
      <c r="C22" s="19" t="s">
        <v>75</v>
      </c>
      <c r="D22" s="20">
        <v>14872</v>
      </c>
      <c r="E22" s="20">
        <v>7948</v>
      </c>
      <c r="F22" s="20">
        <f t="shared" si="0"/>
        <v>-6924</v>
      </c>
      <c r="G22" s="20">
        <f t="shared" si="1"/>
        <v>53.442711135018826</v>
      </c>
      <c r="H22" s="1">
        <v>0</v>
      </c>
      <c r="I22" s="1">
        <v>0</v>
      </c>
      <c r="J22" s="1">
        <f t="shared" si="2"/>
        <v>0</v>
      </c>
      <c r="K22" s="31">
        <f t="shared" si="3"/>
        <v>0</v>
      </c>
      <c r="L22" s="1" t="s">
        <v>123</v>
      </c>
    </row>
    <row r="23" spans="1:12" ht="16.5" customHeight="1">
      <c r="A23" s="4"/>
      <c r="B23" s="18" t="s">
        <v>76</v>
      </c>
      <c r="C23" s="19" t="s">
        <v>77</v>
      </c>
      <c r="D23" s="20">
        <v>182693</v>
      </c>
      <c r="E23" s="20">
        <v>66234</v>
      </c>
      <c r="F23" s="20">
        <f t="shared" si="0"/>
        <v>-116459</v>
      </c>
      <c r="G23" s="20">
        <f t="shared" si="1"/>
        <v>36.25426261542588</v>
      </c>
      <c r="H23" s="1">
        <v>182693</v>
      </c>
      <c r="I23" s="1">
        <v>66234</v>
      </c>
      <c r="J23" s="1">
        <f t="shared" si="2"/>
        <v>182693</v>
      </c>
      <c r="K23" s="31">
        <f t="shared" si="3"/>
        <v>66234</v>
      </c>
      <c r="L23" s="1" t="s">
        <v>123</v>
      </c>
    </row>
    <row r="24" spans="1:12" ht="16.5" customHeight="1">
      <c r="A24" s="4"/>
      <c r="B24" s="18" t="s">
        <v>78</v>
      </c>
      <c r="C24" s="19" t="s">
        <v>79</v>
      </c>
      <c r="D24" s="20">
        <v>17205</v>
      </c>
      <c r="E24" s="20">
        <v>6245</v>
      </c>
      <c r="F24" s="20">
        <f t="shared" si="0"/>
        <v>-10960</v>
      </c>
      <c r="G24" s="20">
        <f t="shared" si="1"/>
        <v>36.29758791049114</v>
      </c>
      <c r="H24" s="1">
        <v>0</v>
      </c>
      <c r="I24" s="1">
        <v>0</v>
      </c>
      <c r="J24" s="1">
        <f t="shared" si="2"/>
        <v>0</v>
      </c>
      <c r="K24" s="31">
        <f t="shared" si="3"/>
        <v>0</v>
      </c>
      <c r="L24" s="1" t="s">
        <v>123</v>
      </c>
    </row>
    <row r="25" spans="1:12" ht="16.5" customHeight="1">
      <c r="A25" s="4"/>
      <c r="B25" s="18" t="s">
        <v>80</v>
      </c>
      <c r="C25" s="19" t="s">
        <v>81</v>
      </c>
      <c r="D25" s="20">
        <v>4620</v>
      </c>
      <c r="E25" s="20">
        <v>0</v>
      </c>
      <c r="F25" s="20">
        <f t="shared" si="0"/>
        <v>-4620</v>
      </c>
      <c r="G25" s="20">
        <f t="shared" si="1"/>
        <v>0</v>
      </c>
      <c r="H25" s="1">
        <v>0</v>
      </c>
      <c r="I25" s="1">
        <v>0</v>
      </c>
      <c r="J25" s="1">
        <f t="shared" si="2"/>
        <v>0</v>
      </c>
      <c r="K25" s="31">
        <f t="shared" si="3"/>
        <v>0</v>
      </c>
      <c r="L25" s="1" t="s">
        <v>123</v>
      </c>
    </row>
    <row r="26" spans="1:12" ht="16.5" customHeight="1">
      <c r="A26" s="4"/>
      <c r="B26" s="18" t="s">
        <v>82</v>
      </c>
      <c r="C26" s="19" t="s">
        <v>83</v>
      </c>
      <c r="D26" s="20">
        <v>7156</v>
      </c>
      <c r="E26" s="20">
        <v>7156</v>
      </c>
      <c r="F26" s="20">
        <f t="shared" si="0"/>
        <v>0</v>
      </c>
      <c r="G26" s="20">
        <f t="shared" si="1"/>
        <v>100</v>
      </c>
      <c r="H26" s="1">
        <v>0</v>
      </c>
      <c r="I26" s="1">
        <v>0</v>
      </c>
      <c r="J26" s="1">
        <f t="shared" si="2"/>
        <v>0</v>
      </c>
      <c r="K26" s="31">
        <f t="shared" si="3"/>
        <v>0</v>
      </c>
      <c r="L26" s="1" t="s">
        <v>123</v>
      </c>
    </row>
    <row r="27" spans="1:12" ht="16.5" customHeight="1">
      <c r="A27" s="4"/>
      <c r="B27" s="18" t="s">
        <v>84</v>
      </c>
      <c r="C27" s="19" t="s">
        <v>85</v>
      </c>
      <c r="D27" s="20">
        <v>45307</v>
      </c>
      <c r="E27" s="20">
        <v>4489</v>
      </c>
      <c r="F27" s="20">
        <f t="shared" si="0"/>
        <v>-40818</v>
      </c>
      <c r="G27" s="20">
        <f t="shared" si="1"/>
        <v>9.907961242192155</v>
      </c>
      <c r="H27" s="1">
        <v>0</v>
      </c>
      <c r="I27" s="1">
        <v>0</v>
      </c>
      <c r="J27" s="1">
        <f t="shared" si="2"/>
        <v>0</v>
      </c>
      <c r="K27" s="31">
        <f t="shared" si="3"/>
        <v>0</v>
      </c>
      <c r="L27" s="1" t="s">
        <v>123</v>
      </c>
    </row>
    <row r="28" spans="1:12" ht="16.5" customHeight="1">
      <c r="A28" s="4"/>
      <c r="B28" s="18" t="s">
        <v>86</v>
      </c>
      <c r="C28" s="19" t="s">
        <v>87</v>
      </c>
      <c r="D28" s="20">
        <v>38046</v>
      </c>
      <c r="E28" s="20">
        <v>12091</v>
      </c>
      <c r="F28" s="20">
        <f t="shared" si="0"/>
        <v>-25955</v>
      </c>
      <c r="G28" s="20">
        <f t="shared" si="1"/>
        <v>31.77995058613258</v>
      </c>
      <c r="H28" s="1">
        <v>0</v>
      </c>
      <c r="I28" s="1">
        <v>0</v>
      </c>
      <c r="J28" s="1">
        <f t="shared" si="2"/>
        <v>0</v>
      </c>
      <c r="K28" s="31">
        <f t="shared" si="3"/>
        <v>0</v>
      </c>
      <c r="L28" s="1" t="s">
        <v>123</v>
      </c>
    </row>
    <row r="29" spans="1:12" ht="16.5" customHeight="1">
      <c r="A29" s="4"/>
      <c r="B29" s="18" t="s">
        <v>88</v>
      </c>
      <c r="C29" s="19" t="s">
        <v>89</v>
      </c>
      <c r="D29" s="20">
        <v>40000</v>
      </c>
      <c r="E29" s="20">
        <v>20693</v>
      </c>
      <c r="F29" s="20">
        <f t="shared" si="0"/>
        <v>-19307</v>
      </c>
      <c r="G29" s="20">
        <f t="shared" si="1"/>
        <v>51.7325</v>
      </c>
      <c r="H29" s="1">
        <v>0</v>
      </c>
      <c r="I29" s="1">
        <v>0</v>
      </c>
      <c r="J29" s="1">
        <f t="shared" si="2"/>
        <v>0</v>
      </c>
      <c r="K29" s="31">
        <f t="shared" si="3"/>
        <v>0</v>
      </c>
      <c r="L29" s="1" t="s">
        <v>123</v>
      </c>
    </row>
    <row r="30" spans="1:12" ht="16.5" customHeight="1">
      <c r="A30" s="4"/>
      <c r="B30" s="18" t="s">
        <v>90</v>
      </c>
      <c r="C30" s="19" t="s">
        <v>91</v>
      </c>
      <c r="D30" s="20">
        <v>25283</v>
      </c>
      <c r="E30" s="20">
        <v>15305</v>
      </c>
      <c r="F30" s="20">
        <f t="shared" si="0"/>
        <v>-9978</v>
      </c>
      <c r="G30" s="20">
        <f t="shared" si="1"/>
        <v>60.53474666772139</v>
      </c>
      <c r="H30" s="1">
        <v>0</v>
      </c>
      <c r="I30" s="1">
        <v>0</v>
      </c>
      <c r="J30" s="1">
        <f t="shared" si="2"/>
        <v>0</v>
      </c>
      <c r="K30" s="31">
        <f t="shared" si="3"/>
        <v>0</v>
      </c>
      <c r="L30" s="1" t="s">
        <v>123</v>
      </c>
    </row>
    <row r="31" spans="1:12" ht="16.5" customHeight="1">
      <c r="A31" s="4"/>
      <c r="B31" s="18" t="s">
        <v>92</v>
      </c>
      <c r="C31" s="19" t="s">
        <v>93</v>
      </c>
      <c r="D31" s="20">
        <v>1000</v>
      </c>
      <c r="E31" s="20">
        <v>255</v>
      </c>
      <c r="F31" s="20">
        <f t="shared" si="0"/>
        <v>-745</v>
      </c>
      <c r="G31" s="20">
        <f t="shared" si="1"/>
        <v>25.5</v>
      </c>
      <c r="H31" s="1">
        <v>0</v>
      </c>
      <c r="I31" s="1">
        <v>0</v>
      </c>
      <c r="J31" s="1">
        <f t="shared" si="2"/>
        <v>0</v>
      </c>
      <c r="K31" s="31">
        <f t="shared" si="3"/>
        <v>0</v>
      </c>
      <c r="L31" s="1" t="s">
        <v>123</v>
      </c>
    </row>
    <row r="32" spans="1:12" ht="16.5" customHeight="1">
      <c r="A32" s="4"/>
      <c r="B32" s="18" t="s">
        <v>94</v>
      </c>
      <c r="C32" s="19" t="s">
        <v>95</v>
      </c>
      <c r="D32" s="20">
        <v>335</v>
      </c>
      <c r="E32" s="20">
        <v>0</v>
      </c>
      <c r="F32" s="20">
        <f t="shared" si="0"/>
        <v>-335</v>
      </c>
      <c r="G32" s="20">
        <f t="shared" si="1"/>
        <v>0</v>
      </c>
      <c r="H32" s="1">
        <v>0</v>
      </c>
      <c r="I32" s="1">
        <v>0</v>
      </c>
      <c r="J32" s="1">
        <f t="shared" si="2"/>
        <v>0</v>
      </c>
      <c r="K32" s="31">
        <f t="shared" si="3"/>
        <v>0</v>
      </c>
      <c r="L32" s="1" t="s">
        <v>123</v>
      </c>
    </row>
    <row r="33" spans="1:12" ht="16.5" customHeight="1">
      <c r="A33" s="4"/>
      <c r="B33" s="18" t="s">
        <v>96</v>
      </c>
      <c r="C33" s="19" t="s">
        <v>97</v>
      </c>
      <c r="D33" s="20">
        <v>3741</v>
      </c>
      <c r="E33" s="20">
        <v>0</v>
      </c>
      <c r="F33" s="20">
        <f t="shared" si="0"/>
        <v>-3741</v>
      </c>
      <c r="G33" s="20">
        <f t="shared" si="1"/>
        <v>0</v>
      </c>
      <c r="H33" s="1">
        <v>0</v>
      </c>
      <c r="I33" s="1">
        <v>0</v>
      </c>
      <c r="J33" s="1">
        <f t="shared" si="2"/>
        <v>0</v>
      </c>
      <c r="K33" s="31">
        <f t="shared" si="3"/>
        <v>0</v>
      </c>
      <c r="L33" s="1" t="s">
        <v>123</v>
      </c>
    </row>
    <row r="34" spans="1:7" ht="15.75" customHeight="1">
      <c r="A34" s="4"/>
      <c r="B34" s="37" t="s">
        <v>98</v>
      </c>
      <c r="C34" s="37"/>
      <c r="D34" s="20">
        <f>SUM(J12:J33)</f>
        <v>871729</v>
      </c>
      <c r="E34" s="20">
        <f>SUM(K12:K33)</f>
        <v>500400</v>
      </c>
      <c r="F34" s="20">
        <f t="shared" si="0"/>
        <v>-371329</v>
      </c>
      <c r="G34" s="20">
        <f t="shared" si="1"/>
        <v>57.40316084471206</v>
      </c>
    </row>
    <row r="35" spans="1:7" ht="16.5" customHeight="1">
      <c r="A35" s="4"/>
      <c r="B35" s="23" t="s">
        <v>99</v>
      </c>
      <c r="C35" s="16"/>
      <c r="D35" s="16"/>
      <c r="E35" s="16"/>
      <c r="F35" s="16"/>
      <c r="G35" s="16"/>
    </row>
    <row r="36" spans="1:12" ht="16.5" customHeight="1">
      <c r="A36" s="4"/>
      <c r="B36" s="18" t="s">
        <v>100</v>
      </c>
      <c r="C36" s="19" t="s">
        <v>101</v>
      </c>
      <c r="D36" s="20">
        <v>5057</v>
      </c>
      <c r="E36" s="20">
        <v>5057</v>
      </c>
      <c r="F36" s="20">
        <f>E36-D36</f>
        <v>0</v>
      </c>
      <c r="G36" s="20">
        <f>IF(D36=0,0,E36/D36)*100</f>
        <v>100</v>
      </c>
      <c r="H36" s="1">
        <v>5057</v>
      </c>
      <c r="I36" s="1">
        <v>5057</v>
      </c>
      <c r="J36" s="1">
        <f>IF(L36="Рекапитулация по функции: Натурални",IF(C36="0100",H36,0),H36)</f>
        <v>5057</v>
      </c>
      <c r="K36" s="31">
        <f>IF(L36="Рекапитулация по функции: Натурални",IF(C36="0100",I36,0),I36)</f>
        <v>5057</v>
      </c>
      <c r="L36" s="1" t="s">
        <v>123</v>
      </c>
    </row>
    <row r="37" spans="1:12" ht="16.5" customHeight="1">
      <c r="A37" s="4"/>
      <c r="B37" s="18" t="s">
        <v>102</v>
      </c>
      <c r="C37" s="19" t="s">
        <v>103</v>
      </c>
      <c r="D37" s="20">
        <v>5057</v>
      </c>
      <c r="E37" s="20">
        <v>5057</v>
      </c>
      <c r="F37" s="20">
        <f>E37-D37</f>
        <v>0</v>
      </c>
      <c r="G37" s="20">
        <f>IF(D37=0,0,E37/D37)*100</f>
        <v>100</v>
      </c>
      <c r="H37" s="1">
        <v>0</v>
      </c>
      <c r="I37" s="1">
        <v>0</v>
      </c>
      <c r="J37" s="1">
        <f>IF(L37="Рекапитулация по функции: Натурални",IF(C37="0100",H37,0),H37)</f>
        <v>0</v>
      </c>
      <c r="K37" s="31">
        <f>IF(L37="Рекапитулация по функции: Натурални",IF(C37="0100",I37,0),I37)</f>
        <v>0</v>
      </c>
      <c r="L37" s="1" t="s">
        <v>123</v>
      </c>
    </row>
    <row r="38" spans="1:7" ht="15.75" customHeight="1">
      <c r="A38" s="4"/>
      <c r="B38" s="37" t="s">
        <v>104</v>
      </c>
      <c r="C38" s="37"/>
      <c r="D38" s="20">
        <f>SUM(J36:J37)</f>
        <v>5057</v>
      </c>
      <c r="E38" s="20">
        <f>SUM(K36:K37)</f>
        <v>5057</v>
      </c>
      <c r="F38" s="20">
        <f>E38-D38</f>
        <v>0</v>
      </c>
      <c r="G38" s="20">
        <f>IF(D38=0,0,E38/D38)*100</f>
        <v>100</v>
      </c>
    </row>
    <row r="39" spans="1:7" ht="16.5" customHeight="1">
      <c r="A39" s="4"/>
      <c r="B39" s="13"/>
      <c r="C39" s="14"/>
      <c r="D39" s="15"/>
      <c r="E39" s="15"/>
      <c r="F39" s="15"/>
      <c r="G39" s="15"/>
    </row>
    <row r="40" spans="1:7" ht="15.75" customHeight="1">
      <c r="A40" s="4"/>
      <c r="B40" s="37" t="s">
        <v>111</v>
      </c>
      <c r="C40" s="37"/>
      <c r="D40" s="20">
        <f>SUM(D34,D38)</f>
        <v>876786</v>
      </c>
      <c r="E40" s="20">
        <f>SUM(E34,E38)</f>
        <v>505457</v>
      </c>
      <c r="F40" s="20">
        <f>E40-D40</f>
        <v>-371329</v>
      </c>
      <c r="G40" s="20">
        <f>IF(D40=0,0,E40/D40)*100</f>
        <v>57.64884475801393</v>
      </c>
    </row>
    <row r="41" spans="1:7" ht="16.5" customHeight="1">
      <c r="A41" s="4"/>
      <c r="B41" s="13"/>
      <c r="C41" s="14"/>
      <c r="D41" s="15"/>
      <c r="E41" s="15"/>
      <c r="F41" s="15"/>
      <c r="G41" s="15"/>
    </row>
    <row r="42" spans="1:7" ht="16.5" customHeight="1">
      <c r="A42" s="4"/>
      <c r="B42" s="38" t="s">
        <v>112</v>
      </c>
      <c r="C42" s="38"/>
      <c r="D42" s="38"/>
      <c r="E42" s="38"/>
      <c r="F42" s="38"/>
      <c r="G42" s="38"/>
    </row>
    <row r="43" spans="1:7" ht="16.5" customHeight="1">
      <c r="A43" s="4"/>
      <c r="B43" s="23" t="s">
        <v>53</v>
      </c>
      <c r="C43" s="16"/>
      <c r="D43" s="16"/>
      <c r="E43" s="16"/>
      <c r="F43" s="16"/>
      <c r="G43" s="16"/>
    </row>
    <row r="44" spans="1:12" ht="16.5" customHeight="1">
      <c r="A44" s="4"/>
      <c r="B44" s="18" t="s">
        <v>76</v>
      </c>
      <c r="C44" s="19" t="s">
        <v>77</v>
      </c>
      <c r="D44" s="20">
        <v>603</v>
      </c>
      <c r="E44" s="20">
        <v>0</v>
      </c>
      <c r="F44" s="20">
        <f>E44-D44</f>
        <v>-603</v>
      </c>
      <c r="G44" s="20">
        <f>IF(D44=0,0,E44/D44)*100</f>
        <v>0</v>
      </c>
      <c r="H44" s="1">
        <v>603</v>
      </c>
      <c r="I44" s="1">
        <v>0</v>
      </c>
      <c r="J44" s="1">
        <f>IF(L44="Рекапитулация по функции: Натурални",IF(C44="0100",H44,0),H44)</f>
        <v>603</v>
      </c>
      <c r="K44" s="31">
        <f>IF(L44="Рекапитулация по функции: Натурални",IF(C44="0100",I44,0),I44)</f>
        <v>0</v>
      </c>
      <c r="L44" s="1" t="s">
        <v>123</v>
      </c>
    </row>
    <row r="45" spans="1:12" ht="16.5" customHeight="1">
      <c r="A45" s="4"/>
      <c r="B45" s="18" t="s">
        <v>84</v>
      </c>
      <c r="C45" s="19" t="s">
        <v>85</v>
      </c>
      <c r="D45" s="20">
        <v>603</v>
      </c>
      <c r="E45" s="20">
        <v>0</v>
      </c>
      <c r="F45" s="20">
        <f>E45-D45</f>
        <v>-603</v>
      </c>
      <c r="G45" s="20">
        <f>IF(D45=0,0,E45/D45)*100</f>
        <v>0</v>
      </c>
      <c r="H45" s="1">
        <v>0</v>
      </c>
      <c r="I45" s="1">
        <v>0</v>
      </c>
      <c r="J45" s="1">
        <f>IF(L45="Рекапитулация по функции: Натурални",IF(C45="0100",H45,0),H45)</f>
        <v>0</v>
      </c>
      <c r="K45" s="31">
        <f>IF(L45="Рекапитулация по функции: Натурални",IF(C45="0100",I45,0),I45)</f>
        <v>0</v>
      </c>
      <c r="L45" s="1" t="s">
        <v>123</v>
      </c>
    </row>
    <row r="46" spans="1:7" ht="15.75" customHeight="1">
      <c r="A46" s="4"/>
      <c r="B46" s="37" t="s">
        <v>98</v>
      </c>
      <c r="C46" s="37"/>
      <c r="D46" s="20">
        <f>SUM(J44:J45)</f>
        <v>603</v>
      </c>
      <c r="E46" s="20">
        <f>SUM(K44:K45)</f>
        <v>0</v>
      </c>
      <c r="F46" s="20">
        <f>E46-D46</f>
        <v>-603</v>
      </c>
      <c r="G46" s="20">
        <f>IF(D46=0,0,E46/D46)*100</f>
        <v>0</v>
      </c>
    </row>
    <row r="47" spans="1:7" ht="16.5" customHeight="1">
      <c r="A47" s="4"/>
      <c r="B47" s="13"/>
      <c r="C47" s="14"/>
      <c r="D47" s="15"/>
      <c r="E47" s="15"/>
      <c r="F47" s="15"/>
      <c r="G47" s="15"/>
    </row>
    <row r="48" spans="1:7" ht="15.75" customHeight="1">
      <c r="A48" s="4"/>
      <c r="B48" s="37" t="s">
        <v>117</v>
      </c>
      <c r="C48" s="37"/>
      <c r="D48" s="20">
        <f>SUM(D46)</f>
        <v>603</v>
      </c>
      <c r="E48" s="20">
        <f>SUM(E46)</f>
        <v>0</v>
      </c>
      <c r="F48" s="20">
        <f>E48-D48</f>
        <v>-603</v>
      </c>
      <c r="G48" s="20">
        <f>IF(D48=0,0,E48/D48)*100</f>
        <v>0</v>
      </c>
    </row>
    <row r="49" spans="1:7" ht="16.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13"/>
      <c r="C50" s="14"/>
      <c r="D50" s="15"/>
      <c r="E50" s="15"/>
      <c r="F50" s="15"/>
      <c r="G50" s="15"/>
    </row>
    <row r="51" spans="1:7" ht="16.5" customHeight="1">
      <c r="A51" s="4"/>
      <c r="B51" s="22"/>
      <c r="C51" s="14" t="s">
        <v>26</v>
      </c>
      <c r="D51" s="20">
        <f>SUM(D40,D48)</f>
        <v>877389</v>
      </c>
      <c r="E51" s="20">
        <f>SUM(E40,E48)</f>
        <v>505457</v>
      </c>
      <c r="F51" s="20">
        <f>E51-D51</f>
        <v>-371932</v>
      </c>
      <c r="G51" s="20">
        <f>IF(D51=0,0,E51/D51)*100</f>
        <v>57.60922464266135</v>
      </c>
    </row>
    <row r="53" spans="1:7" ht="16.5" customHeight="1">
      <c r="A53" s="4"/>
      <c r="B53" s="22"/>
      <c r="C53" s="22"/>
      <c r="D53" s="22"/>
      <c r="E53" s="22"/>
      <c r="F53" s="22"/>
      <c r="G53" s="22"/>
    </row>
    <row r="54" spans="1:7" ht="18.75" customHeight="1">
      <c r="A54" s="4"/>
      <c r="B54" s="40" t="s">
        <v>124</v>
      </c>
      <c r="C54" s="40"/>
      <c r="D54" s="40"/>
      <c r="E54" s="40"/>
      <c r="F54" s="40"/>
      <c r="G54" s="40"/>
    </row>
    <row r="55" spans="1:7" ht="16.5" customHeight="1">
      <c r="A55" s="4"/>
      <c r="B55" s="22"/>
      <c r="C55" s="22"/>
      <c r="D55" s="22"/>
      <c r="E55" s="22"/>
      <c r="F55" s="22"/>
      <c r="G55" s="22"/>
    </row>
    <row r="56" spans="1:7" ht="16.5" customHeight="1">
      <c r="A56" s="4"/>
      <c r="B56" s="38" t="s">
        <v>51</v>
      </c>
      <c r="C56" s="38"/>
      <c r="D56" s="38"/>
      <c r="E56" s="38"/>
      <c r="F56" s="38"/>
      <c r="G56" s="38"/>
    </row>
    <row r="57" spans="1:7" ht="16.5" customHeight="1">
      <c r="A57" s="4"/>
      <c r="B57" s="23" t="s">
        <v>32</v>
      </c>
      <c r="C57" s="16"/>
      <c r="D57" s="16"/>
      <c r="E57" s="16"/>
      <c r="F57" s="16"/>
      <c r="G57" s="16"/>
    </row>
    <row r="58" spans="1:12" ht="16.5" customHeight="1">
      <c r="A58" s="4"/>
      <c r="B58" s="18" t="s">
        <v>118</v>
      </c>
      <c r="C58" s="19" t="s">
        <v>55</v>
      </c>
      <c r="D58" s="20">
        <v>26.5</v>
      </c>
      <c r="E58" s="20">
        <v>26.5</v>
      </c>
      <c r="F58" s="20">
        <f>E58-D58</f>
        <v>0</v>
      </c>
      <c r="G58" s="20">
        <f>IF(D58=0,0,E58/D58)*100</f>
        <v>100</v>
      </c>
      <c r="H58" s="1">
        <v>26.5</v>
      </c>
      <c r="I58" s="1">
        <v>26.5</v>
      </c>
      <c r="J58" s="1">
        <f>IF(L58="Рекапитулация по функции: Натурални",IF(C58="0100",H58,0),H58)</f>
        <v>26.5</v>
      </c>
      <c r="K58" s="31">
        <f>IF(L58="Рекапитулация по функции: Натурални",IF(C58="0100",I58,0),I58)</f>
        <v>26.5</v>
      </c>
      <c r="L58" s="1" t="s">
        <v>124</v>
      </c>
    </row>
    <row r="59" spans="1:12" ht="16.5" customHeight="1">
      <c r="A59" s="4"/>
      <c r="B59" s="18" t="s">
        <v>119</v>
      </c>
      <c r="C59" s="19" t="s">
        <v>120</v>
      </c>
      <c r="D59" s="20">
        <v>26.5</v>
      </c>
      <c r="E59" s="20">
        <v>26.5</v>
      </c>
      <c r="F59" s="20">
        <f>E59-D59</f>
        <v>0</v>
      </c>
      <c r="G59" s="20">
        <f>IF(D59=0,0,E59/D59)*100</f>
        <v>100</v>
      </c>
      <c r="H59" s="1">
        <v>0</v>
      </c>
      <c r="I59" s="1">
        <v>0</v>
      </c>
      <c r="J59" s="1">
        <f>IF(L59="Рекапитулация по функции: Натурални",IF(C59="0100",H59,0),H59)</f>
        <v>0</v>
      </c>
      <c r="K59" s="31">
        <f>IF(L59="Рекапитулация по функции: Натурални",IF(C59="0100",I59,0),I59)</f>
        <v>0</v>
      </c>
      <c r="L59" s="1" t="s">
        <v>124</v>
      </c>
    </row>
    <row r="60" spans="1:12" ht="16.5" customHeight="1">
      <c r="A60" s="4"/>
      <c r="B60" s="18" t="s">
        <v>121</v>
      </c>
      <c r="C60" s="19" t="s">
        <v>122</v>
      </c>
      <c r="D60" s="20">
        <v>201</v>
      </c>
      <c r="E60" s="20">
        <v>201</v>
      </c>
      <c r="F60" s="20">
        <f>E60-D60</f>
        <v>0</v>
      </c>
      <c r="G60" s="20">
        <f>IF(D60=0,0,E60/D60)*100</f>
        <v>100</v>
      </c>
      <c r="H60" s="1">
        <v>201</v>
      </c>
      <c r="I60" s="1">
        <v>201</v>
      </c>
      <c r="J60" s="1">
        <f>IF(L60="Рекапитулация по функции: Натурални",IF(C60="0100",H60,0),H60)</f>
        <v>0</v>
      </c>
      <c r="K60" s="31">
        <f>IF(L60="Рекапитулация по функции: Натурални",IF(C60="0100",I60,0),I60)</f>
        <v>0</v>
      </c>
      <c r="L60" s="1" t="s">
        <v>124</v>
      </c>
    </row>
    <row r="61" spans="1:7" ht="15.75" customHeight="1">
      <c r="A61" s="4"/>
      <c r="B61" s="37" t="s">
        <v>110</v>
      </c>
      <c r="C61" s="37"/>
      <c r="D61" s="20">
        <f>SUM(J58:J60)</f>
        <v>26.5</v>
      </c>
      <c r="E61" s="20">
        <f>SUM(K58:K60)</f>
        <v>26.5</v>
      </c>
      <c r="F61" s="20">
        <f>E61-D61</f>
        <v>0</v>
      </c>
      <c r="G61" s="20">
        <f>IF(D61=0,0,E61/D61)*100</f>
        <v>100</v>
      </c>
    </row>
    <row r="62" spans="1:7" ht="16.5" customHeight="1">
      <c r="A62" s="4"/>
      <c r="B62" s="13"/>
      <c r="C62" s="14"/>
      <c r="D62" s="15"/>
      <c r="E62" s="15"/>
      <c r="F62" s="15"/>
      <c r="G62" s="15"/>
    </row>
    <row r="63" spans="1:7" ht="15.75" customHeight="1">
      <c r="A63" s="4"/>
      <c r="B63" s="37" t="s">
        <v>111</v>
      </c>
      <c r="C63" s="37"/>
      <c r="D63" s="20">
        <f>SUM(D61)</f>
        <v>26.5</v>
      </c>
      <c r="E63" s="20">
        <f>SUM(E61)</f>
        <v>26.5</v>
      </c>
      <c r="F63" s="20">
        <f>E63-D63</f>
        <v>0</v>
      </c>
      <c r="G63" s="20">
        <f>IF(D63=0,0,E63/D63)*100</f>
        <v>100</v>
      </c>
    </row>
    <row r="64" spans="1:7" ht="16.5" customHeight="1">
      <c r="A64" s="4"/>
      <c r="B64" s="13"/>
      <c r="C64" s="14"/>
      <c r="D64" s="15"/>
      <c r="E64" s="15"/>
      <c r="F64" s="15"/>
      <c r="G64" s="15"/>
    </row>
    <row r="65" spans="1:7" ht="16.5" customHeight="1">
      <c r="A65" s="4"/>
      <c r="B65" s="13"/>
      <c r="C65" s="14"/>
      <c r="D65" s="15"/>
      <c r="E65" s="15"/>
      <c r="F65" s="15"/>
      <c r="G65" s="15"/>
    </row>
    <row r="66" spans="1:7" ht="16.5" customHeight="1">
      <c r="A66" s="4"/>
      <c r="B66" s="22"/>
      <c r="C66" s="14" t="s">
        <v>26</v>
      </c>
      <c r="D66" s="20">
        <f>SUM(D63)</f>
        <v>26.5</v>
      </c>
      <c r="E66" s="20">
        <f>SUM(E63)</f>
        <v>26.5</v>
      </c>
      <c r="F66" s="20">
        <f>E66-D66</f>
        <v>0</v>
      </c>
      <c r="G66" s="20">
        <f>IF(D66=0,0,E66/D66)*100</f>
        <v>100</v>
      </c>
    </row>
  </sheetData>
  <sheetProtection selectLockedCells="1" selectUnlockedCells="1"/>
  <mergeCells count="14">
    <mergeCell ref="B2:G2"/>
    <mergeCell ref="B3:G3"/>
    <mergeCell ref="B8:G8"/>
    <mergeCell ref="B10:G10"/>
    <mergeCell ref="B34:C34"/>
    <mergeCell ref="B38:C38"/>
    <mergeCell ref="B61:C61"/>
    <mergeCell ref="B63:C63"/>
    <mergeCell ref="B40:C40"/>
    <mergeCell ref="B42:G42"/>
    <mergeCell ref="B46:C46"/>
    <mergeCell ref="B48:C48"/>
    <mergeCell ref="B54:G54"/>
    <mergeCell ref="B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20.421875" style="1" hidden="1" customWidth="1"/>
    <col min="13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4" t="s">
        <v>29</v>
      </c>
      <c r="C2" s="34"/>
      <c r="D2" s="34"/>
      <c r="E2" s="34"/>
      <c r="F2" s="34"/>
      <c r="G2" s="34"/>
    </row>
    <row r="3" spans="1:7" s="6" customFormat="1" ht="18" customHeight="1">
      <c r="A3" s="21">
        <v>9</v>
      </c>
      <c r="B3" s="35" t="s">
        <v>34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30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31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40" t="s">
        <v>125</v>
      </c>
      <c r="C8" s="40"/>
      <c r="D8" s="40"/>
      <c r="E8" s="40"/>
      <c r="F8" s="40"/>
      <c r="G8" s="40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8" t="s">
        <v>112</v>
      </c>
      <c r="C10" s="38"/>
      <c r="D10" s="38"/>
      <c r="E10" s="38"/>
      <c r="F10" s="38"/>
      <c r="G10" s="38"/>
    </row>
    <row r="11" spans="1:7" ht="16.5" customHeight="1">
      <c r="A11" s="4"/>
      <c r="B11" s="23" t="s">
        <v>113</v>
      </c>
      <c r="C11" s="16"/>
      <c r="D11" s="16"/>
      <c r="E11" s="16"/>
      <c r="F11" s="16"/>
      <c r="G11" s="16"/>
    </row>
    <row r="12" spans="1:7" ht="16.5" customHeight="1">
      <c r="A12" s="4"/>
      <c r="B12" s="24" t="s">
        <v>53</v>
      </c>
      <c r="C12" s="16"/>
      <c r="D12" s="16"/>
      <c r="E12" s="16"/>
      <c r="F12" s="16"/>
      <c r="G12" s="16"/>
    </row>
    <row r="13" spans="1:12" ht="16.5" customHeight="1">
      <c r="A13" s="4"/>
      <c r="B13" s="32" t="s">
        <v>76</v>
      </c>
      <c r="C13" s="19" t="s">
        <v>77</v>
      </c>
      <c r="D13" s="20">
        <v>603</v>
      </c>
      <c r="E13" s="20">
        <v>0</v>
      </c>
      <c r="F13" s="20">
        <f>E13-D13</f>
        <v>-603</v>
      </c>
      <c r="G13" s="20">
        <f>IF(D13=0,0,E13/D13)*100</f>
        <v>0</v>
      </c>
      <c r="H13" s="1">
        <v>603</v>
      </c>
      <c r="I13" s="1">
        <v>0</v>
      </c>
      <c r="J13" s="1">
        <f>IF(L13="Рекапитулация по групи: Натурални",IF(C13="0100",H13,0),H13)</f>
        <v>603</v>
      </c>
      <c r="K13" s="1">
        <f>IF(L13="Рекапитулация по групи: Натурални",IF(C13="0100",I13,0),I13)</f>
        <v>0</v>
      </c>
      <c r="L13" s="1" t="s">
        <v>125</v>
      </c>
    </row>
    <row r="14" spans="1:12" ht="16.5" customHeight="1">
      <c r="A14" s="4"/>
      <c r="B14" s="32" t="s">
        <v>84</v>
      </c>
      <c r="C14" s="19" t="s">
        <v>85</v>
      </c>
      <c r="D14" s="20">
        <v>603</v>
      </c>
      <c r="E14" s="20">
        <v>0</v>
      </c>
      <c r="F14" s="20">
        <f>E14-D14</f>
        <v>-603</v>
      </c>
      <c r="G14" s="20">
        <f>IF(D14=0,0,E14/D14)*100</f>
        <v>0</v>
      </c>
      <c r="H14" s="1">
        <v>0</v>
      </c>
      <c r="I14" s="1">
        <v>0</v>
      </c>
      <c r="J14" s="1">
        <f>IF(L14="Рекапитулация по групи: Натурални",IF(C14="0100",H14,0),H14)</f>
        <v>0</v>
      </c>
      <c r="K14" s="1">
        <f>IF(L14="Рекапитулация по групи: Натурални",IF(C14="0100",I14,0),I14)</f>
        <v>0</v>
      </c>
      <c r="L14" s="1" t="s">
        <v>125</v>
      </c>
    </row>
    <row r="15" spans="1:7" ht="15.75" customHeight="1">
      <c r="A15" s="4"/>
      <c r="B15" s="37" t="s">
        <v>98</v>
      </c>
      <c r="C15" s="37"/>
      <c r="D15" s="20">
        <f>SUM(J13:J14)</f>
        <v>603</v>
      </c>
      <c r="E15" s="20">
        <f>SUM(K13:K14)</f>
        <v>0</v>
      </c>
      <c r="F15" s="20">
        <f>E15-D15</f>
        <v>-603</v>
      </c>
      <c r="G15" s="20">
        <f>IF(D15=0,0,E15/D15)*100</f>
        <v>0</v>
      </c>
    </row>
    <row r="16" spans="1:7" ht="16.5" customHeight="1">
      <c r="A16" s="4"/>
      <c r="B16" s="13"/>
      <c r="C16" s="14"/>
      <c r="D16" s="15"/>
      <c r="E16" s="15"/>
      <c r="F16" s="15"/>
      <c r="G16" s="15"/>
    </row>
    <row r="17" spans="1:7" ht="15.75" customHeight="1">
      <c r="A17" s="4"/>
      <c r="B17" s="37" t="s">
        <v>116</v>
      </c>
      <c r="C17" s="37"/>
      <c r="D17" s="20">
        <f>SUM(D15)</f>
        <v>603</v>
      </c>
      <c r="E17" s="20">
        <f>SUM(E15)</f>
        <v>0</v>
      </c>
      <c r="F17" s="20">
        <f>E17-D17</f>
        <v>-603</v>
      </c>
      <c r="G17" s="20">
        <f>IF(D17=0,0,E17/D17)*100</f>
        <v>0</v>
      </c>
    </row>
    <row r="18" spans="1:7" ht="16.5" customHeight="1">
      <c r="A18" s="4"/>
      <c r="B18" s="13"/>
      <c r="C18" s="14"/>
      <c r="D18" s="15"/>
      <c r="E18" s="15"/>
      <c r="F18" s="15"/>
      <c r="G18" s="15"/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6.5" customHeight="1">
      <c r="A20" s="4"/>
      <c r="B20" s="22"/>
      <c r="C20" s="14" t="s">
        <v>26</v>
      </c>
      <c r="D20" s="20">
        <f>SUM(D17)</f>
        <v>603</v>
      </c>
      <c r="E20" s="20">
        <f>SUM(E17)</f>
        <v>0</v>
      </c>
      <c r="F20" s="20">
        <f>E20-D20</f>
        <v>-603</v>
      </c>
      <c r="G20" s="20">
        <f>IF(D20=0,0,E20/D20)*100</f>
        <v>0</v>
      </c>
    </row>
  </sheetData>
  <sheetProtection selectLockedCells="1" selectUnlockedCells="1"/>
  <mergeCells count="6">
    <mergeCell ref="B2:G2"/>
    <mergeCell ref="B3:G3"/>
    <mergeCell ref="B8:G8"/>
    <mergeCell ref="B10:G10"/>
    <mergeCell ref="B15:C15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2022-10-04T09:44:42Z</cp:lastPrinted>
  <dcterms:created xsi:type="dcterms:W3CDTF">2022-10-04T07:16:23Z</dcterms:created>
  <dcterms:modified xsi:type="dcterms:W3CDTF">2022-10-04T09:44:44Z</dcterms:modified>
  <cp:category/>
  <cp:version/>
  <cp:contentType/>
  <cp:contentStatus/>
</cp:coreProperties>
</file>