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00" windowHeight="6945" tabRatio="500" activeTab="0"/>
  </bookViews>
  <sheets>
    <sheet name="Приходи" sheetId="1" r:id="rId1"/>
    <sheet name="Разходи" sheetId="2" r:id="rId2"/>
    <sheet name="Натурални" sheetId="3" r:id="rId3"/>
    <sheet name="Функции" sheetId="4" r:id="rId4"/>
    <sheet name="Групи" sheetId="5" r:id="rId5"/>
  </sheets>
  <definedNames>
    <definedName name="_xlfn_SUMIFS">NA()</definedName>
  </definedNames>
  <calcPr fullCalcOnLoad="1"/>
</workbook>
</file>

<file path=xl/sharedStrings.xml><?xml version="1.0" encoding="utf-8"?>
<sst xmlns="http://schemas.openxmlformats.org/spreadsheetml/2006/main" count="266" uniqueCount="106">
  <si>
    <t xml:space="preserve"> Бланка стойностни показатели: Приход - Тримесечен отчет</t>
  </si>
  <si>
    <t>Община:</t>
  </si>
  <si>
    <t>Година:</t>
  </si>
  <si>
    <t>Тримесечие:</t>
  </si>
  <si>
    <t>Име на параграф</t>
  </si>
  <si>
    <t>Код на параграф</t>
  </si>
  <si>
    <t>Уточнен годишен план</t>
  </si>
  <si>
    <t>Тримесечен отчет</t>
  </si>
  <si>
    <t>Отчет – План</t>
  </si>
  <si>
    <t>% отношение</t>
  </si>
  <si>
    <t>I.Имуществени данъци и неданъчни приходи</t>
  </si>
  <si>
    <t>1. Имуществени и др. данъци</t>
  </si>
  <si>
    <t>Всичко -   1. Имуществени и други данъци:</t>
  </si>
  <si>
    <t>2. Неданъчни приходи</t>
  </si>
  <si>
    <t>Всичко -   2. Неданъчни приходи:</t>
  </si>
  <si>
    <t>III. Трансфери</t>
  </si>
  <si>
    <t>Всичко - III. Трансфери:</t>
  </si>
  <si>
    <t>IV. Временни безлихвени заеми</t>
  </si>
  <si>
    <t>Всичко - IV. Временни безлихвени заеми:</t>
  </si>
  <si>
    <t>Всички приходи (І+ІІІ+ІV)</t>
  </si>
  <si>
    <t>V. Операции с финансови активи и пасиви</t>
  </si>
  <si>
    <t>Всичко - V. Операции с финансови активи и пасиви:</t>
  </si>
  <si>
    <t>Всичко  приходи:</t>
  </si>
  <si>
    <t>Превишение/недостиг на бюджетни средства по триесечия (+/-)</t>
  </si>
  <si>
    <t>Общо  приходи:</t>
  </si>
  <si>
    <t xml:space="preserve"> Бланка стойностни показатели: Разход - Тримесечен отчет</t>
  </si>
  <si>
    <t>Всичко:</t>
  </si>
  <si>
    <t xml:space="preserve"> Бланка стойностни показатели: Натурални - Тримесечен отчет</t>
  </si>
  <si>
    <t xml:space="preserve"> Бланка стойностни показатели: Разход, Натурални - Тримесечен отчет</t>
  </si>
  <si>
    <t/>
  </si>
  <si>
    <t>Държавни Дейности</t>
  </si>
  <si>
    <t>ДГ 2 "Осми март"</t>
  </si>
  <si>
    <t>7505</t>
  </si>
  <si>
    <t>-</t>
  </si>
  <si>
    <t>Трансфери между бюджети (нето)</t>
  </si>
  <si>
    <t>6100</t>
  </si>
  <si>
    <t>вътрешни трансфери в системата на първостепенния разпоредител (+/-)</t>
  </si>
  <si>
    <t>6109</t>
  </si>
  <si>
    <t>Събрани средства и извършени плащания за сметка на други бюджети, сметки и фондове - нето (+/-)</t>
  </si>
  <si>
    <t>8800</t>
  </si>
  <si>
    <t>събрани средства и извършени плащания от/за сметки за средствата от Европейския съюз (+/-)</t>
  </si>
  <si>
    <t>8803</t>
  </si>
  <si>
    <t>Депозити и средства по сметки - нето (+/-)     (този параграф се използва и за наличностите на ЦБ в БНБ)</t>
  </si>
  <si>
    <t>9500</t>
  </si>
  <si>
    <t>наличност в левове по сметки в края на периода (-)</t>
  </si>
  <si>
    <t>9507</t>
  </si>
  <si>
    <t>III. Функция Образование</t>
  </si>
  <si>
    <t>311 Детски градини</t>
  </si>
  <si>
    <t>Разходи</t>
  </si>
  <si>
    <t>Заплати и възнаграждения за персонала, нает по трудови и служебни правоотношения</t>
  </si>
  <si>
    <t>0100</t>
  </si>
  <si>
    <t>заплати и възнаграждения на персонала нает по трудови правоотношения</t>
  </si>
  <si>
    <t>0101</t>
  </si>
  <si>
    <t>Други възнаграждения и плащания за персонала</t>
  </si>
  <si>
    <t>0200</t>
  </si>
  <si>
    <t>за персонала по извънтрудови правоотношения</t>
  </si>
  <si>
    <t>0202</t>
  </si>
  <si>
    <t>изплатени суми от СБКО, за облекло и други на персонала, с характер на възнаграждение</t>
  </si>
  <si>
    <t>0205</t>
  </si>
  <si>
    <t>Задължителни осигурителни вноски от работодатели</t>
  </si>
  <si>
    <t>0500</t>
  </si>
  <si>
    <t>осигурителни вноски от работодатели за Държавното обществено осигуряване (ДОО)</t>
  </si>
  <si>
    <t>0551</t>
  </si>
  <si>
    <t>осигурителни вноски от работодатели за Учителския пенсионен фонд (УчПФ)</t>
  </si>
  <si>
    <t>0552</t>
  </si>
  <si>
    <t>здравноосигурителни вноски от работодатели</t>
  </si>
  <si>
    <t>0560</t>
  </si>
  <si>
    <t>вноски за допълнително задължително осигуряване от работодатели</t>
  </si>
  <si>
    <t>0580</t>
  </si>
  <si>
    <t>Издръжка</t>
  </si>
  <si>
    <t>1000</t>
  </si>
  <si>
    <t>храна</t>
  </si>
  <si>
    <t>1011</t>
  </si>
  <si>
    <t>постелен инвентар и облекло</t>
  </si>
  <si>
    <t>1013</t>
  </si>
  <si>
    <t>учебни и научно-изследователски разходи и книги за библиотеките</t>
  </si>
  <si>
    <t>1014</t>
  </si>
  <si>
    <t>материали</t>
  </si>
  <si>
    <t>1015</t>
  </si>
  <si>
    <t>вода, горива и енергия</t>
  </si>
  <si>
    <t>1016</t>
  </si>
  <si>
    <t>разходи за външни услуги</t>
  </si>
  <si>
    <t>1020</t>
  </si>
  <si>
    <t>текущ ремонт</t>
  </si>
  <si>
    <t>1030</t>
  </si>
  <si>
    <t>командировки в страната</t>
  </si>
  <si>
    <t>1051</t>
  </si>
  <si>
    <t>разходи за застраховки</t>
  </si>
  <si>
    <t>1062</t>
  </si>
  <si>
    <t>други разходи, некласифицирани в другите параграфи и подпараграфи</t>
  </si>
  <si>
    <t>1098</t>
  </si>
  <si>
    <t>Всичко - Разходи:</t>
  </si>
  <si>
    <t>Всичко - 311 Детски градини:</t>
  </si>
  <si>
    <t>337 Център за подкрепа за личностно развитие</t>
  </si>
  <si>
    <t>Всичко - 337 Център за подкрепа за личностно развитие:</t>
  </si>
  <si>
    <t>338 Ресурсно подпомагане</t>
  </si>
  <si>
    <t>Всичко - 338 Ресурсно подпомагане:</t>
  </si>
  <si>
    <t>Всичко - :</t>
  </si>
  <si>
    <t>Всичко - III. Функция Образование:</t>
  </si>
  <si>
    <t>Щ А Т Н И   Б Р О Й К И</t>
  </si>
  <si>
    <t>В Т.Ч. ПО ТРУДОВИ ПРАВООТНОШЕНИЯ</t>
  </si>
  <si>
    <t>0111</t>
  </si>
  <si>
    <t>Брой деца в ДГ</t>
  </si>
  <si>
    <t>1600</t>
  </si>
  <si>
    <t>Рекапитулация по функции: Разход</t>
  </si>
  <si>
    <t>Рекапитулация по функции: Натурални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</si>
</sst>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#0"/>
  </numFmts>
  <fonts count="41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14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31"/>
      </left>
      <right>
        <color indexed="63"/>
      </right>
      <top style="medium">
        <color indexed="31"/>
      </top>
      <bottom>
        <color indexed="63"/>
      </bottom>
    </border>
    <border>
      <left style="medium">
        <color indexed="3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31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29" borderId="6" applyNumberFormat="0" applyAlignment="0" applyProtection="0"/>
    <xf numFmtId="0" fontId="33" fillId="29" borderId="2" applyNumberFormat="0" applyAlignment="0" applyProtection="0"/>
    <xf numFmtId="0" fontId="34" fillId="30" borderId="7" applyNumberFormat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9" fontId="1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horizontal="left" vertical="center" indent="3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horizontal="left" vertical="center" indent="2"/>
    </xf>
    <xf numFmtId="0" fontId="5" fillId="0" borderId="0" xfId="0" applyFont="1" applyFill="1" applyBorder="1" applyAlignment="1">
      <alignment horizontal="left" vertical="center" indent="3"/>
    </xf>
    <xf numFmtId="0" fontId="2" fillId="0" borderId="0" xfId="0" applyFont="1" applyFill="1" applyBorder="1" applyAlignment="1">
      <alignment horizontal="left" vertical="center" indent="5"/>
    </xf>
    <xf numFmtId="164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indent="2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indent="1"/>
    </xf>
    <xf numFmtId="0" fontId="7" fillId="0" borderId="0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Percent" xfId="59"/>
    <cellStyle name="Свързана клетка" xfId="60"/>
    <cellStyle name="Сума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showGridLines="0"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2" sqref="B2:G2"/>
    </sheetView>
  </sheetViews>
  <sheetFormatPr defaultColWidth="9.140625" defaultRowHeight="15"/>
  <cols>
    <col min="1" max="1" width="0.2890625" style="1" customWidth="1"/>
    <col min="2" max="2" width="32.421875" style="1" customWidth="1"/>
    <col min="3" max="3" width="9.28125" style="1" customWidth="1"/>
    <col min="4" max="4" width="10.7109375" style="1" customWidth="1"/>
    <col min="5" max="5" width="11.7109375" style="1" customWidth="1"/>
    <col min="6" max="6" width="10.140625" style="1" customWidth="1"/>
    <col min="7" max="7" width="8.7109375" style="1" customWidth="1"/>
    <col min="8" max="9" width="9.140625" style="1" hidden="1" customWidth="1"/>
    <col min="10" max="249" width="9.140625" style="1" customWidth="1"/>
    <col min="250" max="16384" width="9.140625" style="2" customWidth="1"/>
  </cols>
  <sheetData>
    <row r="1" ht="3" customHeight="1">
      <c r="A1" s="3"/>
    </row>
    <row r="2" spans="1:7" ht="21.75" customHeight="1">
      <c r="A2" s="4" t="s">
        <v>30</v>
      </c>
      <c r="B2" s="35" t="s">
        <v>0</v>
      </c>
      <c r="C2" s="35"/>
      <c r="D2" s="35"/>
      <c r="E2" s="35"/>
      <c r="F2" s="35"/>
      <c r="G2" s="35"/>
    </row>
    <row r="3" spans="1:7" s="6" customFormat="1" ht="18" customHeight="1">
      <c r="A3" s="5">
        <v>3</v>
      </c>
      <c r="B3" s="36" t="s">
        <v>31</v>
      </c>
      <c r="C3" s="36"/>
      <c r="D3" s="36"/>
      <c r="E3" s="36"/>
      <c r="F3" s="36"/>
      <c r="G3" s="36"/>
    </row>
    <row r="4" spans="1:7" ht="16.5" customHeight="1">
      <c r="A4" s="4"/>
      <c r="B4" s="7" t="str">
        <f>IF(ISBLANK(A2),"Обща",A2)</f>
        <v>Държавни Дейности</v>
      </c>
      <c r="C4" s="8" t="s">
        <v>1</v>
      </c>
      <c r="D4" s="9" t="s">
        <v>32</v>
      </c>
      <c r="E4" s="8" t="s">
        <v>2</v>
      </c>
      <c r="F4" s="9">
        <v>2023</v>
      </c>
      <c r="G4" s="8"/>
    </row>
    <row r="5" spans="1:7" ht="16.5" customHeight="1">
      <c r="A5" s="4"/>
      <c r="B5" s="10"/>
      <c r="C5" s="10"/>
      <c r="D5" s="4"/>
      <c r="E5" s="8" t="s">
        <v>3</v>
      </c>
      <c r="F5" s="11" t="str">
        <f>IF(A3=1,"Първо",IF(A3=2,"Второ",IF(A3=3,"Трето",IF(A3=4,"Четвърто","Грешка"))))</f>
        <v>Трето</v>
      </c>
      <c r="G5" s="4"/>
    </row>
    <row r="6" spans="1:7" ht="28.5" customHeight="1">
      <c r="A6" s="4"/>
      <c r="B6" s="12" t="s">
        <v>4</v>
      </c>
      <c r="C6" s="12" t="s">
        <v>5</v>
      </c>
      <c r="D6" s="12" t="s">
        <v>6</v>
      </c>
      <c r="E6" s="12" t="s">
        <v>7</v>
      </c>
      <c r="F6" s="12" t="s">
        <v>8</v>
      </c>
      <c r="G6" s="12" t="s">
        <v>9</v>
      </c>
    </row>
    <row r="7" ht="15.75" customHeight="1"/>
    <row r="8" spans="1:7" ht="16.5" customHeight="1">
      <c r="A8" s="4"/>
      <c r="B8" s="13" t="s">
        <v>10</v>
      </c>
      <c r="C8" s="14"/>
      <c r="D8" s="15"/>
      <c r="E8" s="15"/>
      <c r="F8" s="15"/>
      <c r="G8" s="15"/>
    </row>
    <row r="9" spans="1:7" ht="16.5" customHeight="1">
      <c r="A9" s="4"/>
      <c r="B9" s="16" t="s">
        <v>11</v>
      </c>
      <c r="C9" s="14"/>
      <c r="D9" s="15"/>
      <c r="E9" s="15"/>
      <c r="F9" s="15"/>
      <c r="G9" s="15"/>
    </row>
    <row r="10" spans="1:9" ht="16.5" customHeight="1">
      <c r="A10" s="4"/>
      <c r="B10" s="17" t="s">
        <v>33</v>
      </c>
      <c r="C10" s="18" t="s">
        <v>33</v>
      </c>
      <c r="D10" s="19">
        <v>0</v>
      </c>
      <c r="E10" s="19">
        <v>0</v>
      </c>
      <c r="F10" s="19">
        <f>E10-D10</f>
        <v>0</v>
      </c>
      <c r="G10" s="19">
        <f>IF(D10=0,0,E10/D10)*100</f>
        <v>0</v>
      </c>
      <c r="H10" s="1">
        <v>0</v>
      </c>
      <c r="I10" s="1">
        <v>0</v>
      </c>
    </row>
    <row r="11" spans="1:7" ht="16.5" customHeight="1">
      <c r="A11" s="4"/>
      <c r="B11" s="34" t="s">
        <v>12</v>
      </c>
      <c r="C11" s="34"/>
      <c r="D11" s="19">
        <f>SUM(H10)</f>
        <v>0</v>
      </c>
      <c r="E11" s="19">
        <f>SUM(I10)</f>
        <v>0</v>
      </c>
      <c r="F11" s="19">
        <f>E11-D11</f>
        <v>0</v>
      </c>
      <c r="G11" s="19">
        <f>IF(D11=0,0,E11/D11)*100</f>
        <v>0</v>
      </c>
    </row>
    <row r="12" spans="1:7" ht="16.5" customHeight="1">
      <c r="A12" s="4"/>
      <c r="B12" s="16" t="s">
        <v>13</v>
      </c>
      <c r="C12" s="14"/>
      <c r="D12" s="15"/>
      <c r="E12" s="15"/>
      <c r="F12" s="15"/>
      <c r="G12" s="15"/>
    </row>
    <row r="13" spans="1:9" ht="16.5" customHeight="1">
      <c r="A13" s="4"/>
      <c r="B13" s="17" t="s">
        <v>33</v>
      </c>
      <c r="C13" s="18" t="s">
        <v>33</v>
      </c>
      <c r="D13" s="19">
        <v>0</v>
      </c>
      <c r="E13" s="19">
        <v>0</v>
      </c>
      <c r="F13" s="19">
        <f>E13-D13</f>
        <v>0</v>
      </c>
      <c r="G13" s="19">
        <f>IF(D13=0,0,E13/D13)*100</f>
        <v>0</v>
      </c>
      <c r="H13" s="1">
        <v>0</v>
      </c>
      <c r="I13" s="1">
        <v>0</v>
      </c>
    </row>
    <row r="14" spans="1:7" ht="16.5" customHeight="1">
      <c r="A14" s="4"/>
      <c r="B14" s="34" t="s">
        <v>14</v>
      </c>
      <c r="C14" s="34"/>
      <c r="D14" s="19">
        <f>SUM(H13)</f>
        <v>0</v>
      </c>
      <c r="E14" s="19">
        <f>SUM(I13)</f>
        <v>0</v>
      </c>
      <c r="F14" s="19">
        <f>E14-D14</f>
        <v>0</v>
      </c>
      <c r="G14" s="19">
        <f>IF(D14=0,0,E14/D14)*100</f>
        <v>0</v>
      </c>
    </row>
    <row r="15" spans="1:7" ht="16.5" customHeight="1">
      <c r="A15" s="4"/>
      <c r="B15" s="14"/>
      <c r="C15" s="14"/>
      <c r="D15" s="15"/>
      <c r="E15" s="15"/>
      <c r="F15" s="15"/>
      <c r="G15" s="15"/>
    </row>
    <row r="16" spans="1:7" ht="16.5" customHeight="1">
      <c r="A16" s="4"/>
      <c r="B16" s="13" t="s">
        <v>15</v>
      </c>
      <c r="C16" s="14"/>
      <c r="D16" s="15"/>
      <c r="E16" s="15"/>
      <c r="F16" s="15"/>
      <c r="G16" s="15"/>
    </row>
    <row r="17" spans="1:9" ht="16.5" customHeight="1">
      <c r="A17" s="4"/>
      <c r="B17" s="17" t="s">
        <v>34</v>
      </c>
      <c r="C17" s="18" t="s">
        <v>35</v>
      </c>
      <c r="D17" s="19">
        <v>0</v>
      </c>
      <c r="E17" s="19">
        <v>779076</v>
      </c>
      <c r="F17" s="19">
        <f>E17-D17</f>
        <v>779076</v>
      </c>
      <c r="G17" s="19">
        <f>IF(D17=0,0,E17/D17)*100</f>
        <v>0</v>
      </c>
      <c r="H17" s="1">
        <v>0</v>
      </c>
      <c r="I17" s="1">
        <v>779076</v>
      </c>
    </row>
    <row r="18" spans="1:9" ht="16.5" customHeight="1">
      <c r="A18" s="4"/>
      <c r="B18" s="17" t="s">
        <v>36</v>
      </c>
      <c r="C18" s="18" t="s">
        <v>37</v>
      </c>
      <c r="D18" s="19">
        <v>0</v>
      </c>
      <c r="E18" s="19">
        <v>779076</v>
      </c>
      <c r="F18" s="19">
        <f>E18-D18</f>
        <v>779076</v>
      </c>
      <c r="G18" s="19">
        <f>IF(D18=0,0,E18/D18)*100</f>
        <v>0</v>
      </c>
      <c r="H18" s="1">
        <v>0</v>
      </c>
      <c r="I18" s="1">
        <v>0</v>
      </c>
    </row>
    <row r="19" spans="1:7" ht="16.5" customHeight="1">
      <c r="A19" s="4"/>
      <c r="B19" s="34" t="s">
        <v>16</v>
      </c>
      <c r="C19" s="34"/>
      <c r="D19" s="19">
        <f>SUM(H17:H18)</f>
        <v>0</v>
      </c>
      <c r="E19" s="19">
        <f>SUM(I17:I18)</f>
        <v>779076</v>
      </c>
      <c r="F19" s="19">
        <f>E19-D19</f>
        <v>779076</v>
      </c>
      <c r="G19" s="19">
        <f>IF(D19=0,0,E19/D19)*100</f>
        <v>0</v>
      </c>
    </row>
    <row r="20" spans="1:7" ht="16.5" customHeight="1">
      <c r="A20" s="4"/>
      <c r="B20" s="14"/>
      <c r="C20" s="14"/>
      <c r="D20" s="15"/>
      <c r="E20" s="15"/>
      <c r="F20" s="15"/>
      <c r="G20" s="15"/>
    </row>
    <row r="21" spans="1:9" ht="16.5" customHeight="1">
      <c r="A21" s="4"/>
      <c r="B21" s="13" t="s">
        <v>17</v>
      </c>
      <c r="C21" s="14"/>
      <c r="D21" s="15"/>
      <c r="E21" s="15"/>
      <c r="F21" s="15"/>
      <c r="G21" s="15"/>
      <c r="H21"/>
      <c r="I21"/>
    </row>
    <row r="22" spans="1:9" ht="16.5" customHeight="1">
      <c r="A22" s="4"/>
      <c r="B22" s="17" t="s">
        <v>33</v>
      </c>
      <c r="C22" s="18" t="s">
        <v>33</v>
      </c>
      <c r="D22" s="19">
        <v>0</v>
      </c>
      <c r="E22" s="19">
        <v>0</v>
      </c>
      <c r="F22" s="19">
        <f>E22-D22</f>
        <v>0</v>
      </c>
      <c r="G22" s="19">
        <f>IF(D22=0,0,E22/D22)*100</f>
        <v>0</v>
      </c>
      <c r="H22" s="1">
        <v>0</v>
      </c>
      <c r="I22" s="1">
        <v>0</v>
      </c>
    </row>
    <row r="23" spans="1:7" ht="16.5" customHeight="1">
      <c r="A23" s="4"/>
      <c r="B23" s="34" t="s">
        <v>18</v>
      </c>
      <c r="C23" s="34"/>
      <c r="D23" s="19">
        <f>SUM(H22)</f>
        <v>0</v>
      </c>
      <c r="E23" s="19">
        <f>SUM(I22)</f>
        <v>0</v>
      </c>
      <c r="F23" s="19">
        <f>E23-D23</f>
        <v>0</v>
      </c>
      <c r="G23" s="19">
        <f>IF(D23=0,0,E23/D23)*100</f>
        <v>0</v>
      </c>
    </row>
    <row r="24" spans="1:7" ht="16.5" customHeight="1">
      <c r="A24" s="4"/>
      <c r="B24" s="34" t="s">
        <v>19</v>
      </c>
      <c r="C24" s="34"/>
      <c r="D24" s="19">
        <f>SUM(D11,D14,D19,D23)</f>
        <v>0</v>
      </c>
      <c r="E24" s="19">
        <f>SUM(E11,E14,E19,E23)</f>
        <v>779076</v>
      </c>
      <c r="F24" s="19">
        <f>E24-D24</f>
        <v>779076</v>
      </c>
      <c r="G24" s="19">
        <f>IF(D24=0,0,E24/D24)*100</f>
        <v>0</v>
      </c>
    </row>
    <row r="25" spans="1:7" ht="16.5" customHeight="1">
      <c r="A25" s="4"/>
      <c r="B25" s="14"/>
      <c r="C25" s="14"/>
      <c r="D25" s="15"/>
      <c r="E25" s="15"/>
      <c r="F25" s="15"/>
      <c r="G25" s="15"/>
    </row>
    <row r="26" spans="1:9" ht="16.5" customHeight="1">
      <c r="A26" s="4"/>
      <c r="B26" s="13" t="s">
        <v>20</v>
      </c>
      <c r="C26" s="14"/>
      <c r="D26" s="15"/>
      <c r="E26" s="15"/>
      <c r="F26" s="15"/>
      <c r="G26" s="15"/>
      <c r="H26"/>
      <c r="I26"/>
    </row>
    <row r="27" spans="1:9" ht="16.5" customHeight="1">
      <c r="A27" s="4"/>
      <c r="B27" s="17" t="s">
        <v>38</v>
      </c>
      <c r="C27" s="18" t="s">
        <v>39</v>
      </c>
      <c r="D27" s="19">
        <v>0</v>
      </c>
      <c r="E27" s="19">
        <v>974</v>
      </c>
      <c r="F27" s="19">
        <f>E27-D27</f>
        <v>974</v>
      </c>
      <c r="G27" s="19">
        <f>IF(D27=0,0,E27/D27)*100</f>
        <v>0</v>
      </c>
      <c r="H27" s="1">
        <v>0</v>
      </c>
      <c r="I27" s="1">
        <v>974</v>
      </c>
    </row>
    <row r="28" spans="1:9" ht="16.5" customHeight="1">
      <c r="A28" s="4"/>
      <c r="B28" s="17" t="s">
        <v>40</v>
      </c>
      <c r="C28" s="18" t="s">
        <v>41</v>
      </c>
      <c r="D28" s="19">
        <v>0</v>
      </c>
      <c r="E28" s="19">
        <v>974</v>
      </c>
      <c r="F28" s="19">
        <f>E28-D28</f>
        <v>974</v>
      </c>
      <c r="G28" s="19">
        <f>IF(D28=0,0,E28/D28)*100</f>
        <v>0</v>
      </c>
      <c r="H28" s="1">
        <v>0</v>
      </c>
      <c r="I28" s="1">
        <v>0</v>
      </c>
    </row>
    <row r="29" spans="1:9" ht="16.5" customHeight="1">
      <c r="A29" s="4"/>
      <c r="B29" s="17" t="s">
        <v>42</v>
      </c>
      <c r="C29" s="18" t="s">
        <v>43</v>
      </c>
      <c r="D29" s="19">
        <v>0</v>
      </c>
      <c r="E29" s="19">
        <v>-260264</v>
      </c>
      <c r="F29" s="19">
        <f>E29-D29</f>
        <v>-260264</v>
      </c>
      <c r="G29" s="19">
        <f>IF(D29=0,0,E29/D29)*100</f>
        <v>0</v>
      </c>
      <c r="H29" s="1">
        <v>0</v>
      </c>
      <c r="I29" s="1">
        <v>-260264</v>
      </c>
    </row>
    <row r="30" spans="1:9" ht="16.5" customHeight="1">
      <c r="A30" s="4"/>
      <c r="B30" s="17" t="s">
        <v>44</v>
      </c>
      <c r="C30" s="18" t="s">
        <v>45</v>
      </c>
      <c r="D30" s="19">
        <v>0</v>
      </c>
      <c r="E30" s="19">
        <v>-260264</v>
      </c>
      <c r="F30" s="19">
        <f>E30-D30</f>
        <v>-260264</v>
      </c>
      <c r="G30" s="19">
        <f>IF(D30=0,0,E30/D30)*100</f>
        <v>0</v>
      </c>
      <c r="H30" s="1">
        <v>0</v>
      </c>
      <c r="I30" s="1">
        <v>0</v>
      </c>
    </row>
    <row r="31" spans="1:7" ht="16.5" customHeight="1">
      <c r="A31" s="4"/>
      <c r="B31" s="34" t="s">
        <v>21</v>
      </c>
      <c r="C31" s="34"/>
      <c r="D31" s="19">
        <f>SUM(H27:H30)</f>
        <v>0</v>
      </c>
      <c r="E31" s="19">
        <f>SUM(I27:I30)</f>
        <v>-259290</v>
      </c>
      <c r="F31" s="19">
        <f>E31-D31</f>
        <v>-259290</v>
      </c>
      <c r="G31" s="19">
        <f>IF(D31=0,0,E31/D31)*100</f>
        <v>0</v>
      </c>
    </row>
    <row r="32" spans="1:7" ht="16.5" customHeight="1">
      <c r="A32" s="4"/>
      <c r="B32" s="14"/>
      <c r="C32" s="14"/>
      <c r="D32" s="15"/>
      <c r="E32" s="15"/>
      <c r="F32" s="15"/>
      <c r="G32" s="15"/>
    </row>
    <row r="33" spans="1:7" ht="16.5" customHeight="1">
      <c r="A33" s="4"/>
      <c r="B33" s="34" t="s">
        <v>22</v>
      </c>
      <c r="C33" s="34"/>
      <c r="D33" s="19">
        <f>SUM(D24,D31)</f>
        <v>0</v>
      </c>
      <c r="E33" s="19">
        <f>SUM(E24,E31)</f>
        <v>519786</v>
      </c>
      <c r="F33" s="19">
        <f>E33-D33</f>
        <v>519786</v>
      </c>
      <c r="G33" s="19">
        <f>IF(D33=0,0,E33/D33)*100</f>
        <v>0</v>
      </c>
    </row>
    <row r="34" spans="1:7" ht="16.5" customHeight="1">
      <c r="A34" s="4"/>
      <c r="B34" s="17" t="s">
        <v>23</v>
      </c>
      <c r="C34" s="18">
        <v>9900</v>
      </c>
      <c r="D34" s="19">
        <v>0</v>
      </c>
      <c r="E34" s="19">
        <v>0</v>
      </c>
      <c r="F34" s="19">
        <f>E34-D34</f>
        <v>0</v>
      </c>
      <c r="G34" s="19">
        <f>IF(D34=0,0,E34/D34)*100</f>
        <v>0</v>
      </c>
    </row>
    <row r="35" spans="1:7" ht="16.5" customHeight="1">
      <c r="A35" s="4"/>
      <c r="B35" s="34" t="s">
        <v>24</v>
      </c>
      <c r="C35" s="34"/>
      <c r="D35" s="19">
        <f>SUM(D34,D33)</f>
        <v>0</v>
      </c>
      <c r="E35" s="19">
        <f>SUM(E33,E34)</f>
        <v>519786</v>
      </c>
      <c r="F35" s="19">
        <f>E35-D35</f>
        <v>519786</v>
      </c>
      <c r="G35" s="19">
        <f>IF(D35=0,0,E35/D35)*100</f>
        <v>0</v>
      </c>
    </row>
  </sheetData>
  <sheetProtection selectLockedCells="1" selectUnlockedCells="1"/>
  <mergeCells count="10">
    <mergeCell ref="B24:C24"/>
    <mergeCell ref="B31:C31"/>
    <mergeCell ref="B33:C33"/>
    <mergeCell ref="B35:C35"/>
    <mergeCell ref="B2:G2"/>
    <mergeCell ref="B3:G3"/>
    <mergeCell ref="B11:C11"/>
    <mergeCell ref="B14:C14"/>
    <mergeCell ref="B19:C19"/>
    <mergeCell ref="B23:C23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1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0.2890625" style="1" customWidth="1"/>
    <col min="2" max="2" width="32.28125" style="1" customWidth="1"/>
    <col min="3" max="3" width="9.421875" style="1" customWidth="1"/>
    <col min="4" max="4" width="11.28125" style="1" customWidth="1"/>
    <col min="5" max="5" width="9.8515625" style="1" customWidth="1"/>
    <col min="6" max="6" width="11.00390625" style="1" customWidth="1"/>
    <col min="7" max="7" width="9.8515625" style="1" customWidth="1"/>
    <col min="8" max="9" width="9.140625" style="1" hidden="1" customWidth="1"/>
    <col min="10" max="243" width="9.140625" style="1" customWidth="1"/>
    <col min="244" max="16384" width="9.140625" style="2" customWidth="1"/>
  </cols>
  <sheetData>
    <row r="1" ht="3" customHeight="1">
      <c r="A1" s="3"/>
    </row>
    <row r="2" spans="1:7" ht="21.75" customHeight="1">
      <c r="A2" s="4" t="s">
        <v>30</v>
      </c>
      <c r="B2" s="35" t="s">
        <v>25</v>
      </c>
      <c r="C2" s="35"/>
      <c r="D2" s="35"/>
      <c r="E2" s="35"/>
      <c r="F2" s="35"/>
      <c r="G2" s="35"/>
    </row>
    <row r="3" spans="1:7" s="6" customFormat="1" ht="18" customHeight="1">
      <c r="A3" s="20">
        <v>3</v>
      </c>
      <c r="B3" s="36" t="s">
        <v>31</v>
      </c>
      <c r="C3" s="36"/>
      <c r="D3" s="36"/>
      <c r="E3" s="36"/>
      <c r="F3" s="36"/>
      <c r="G3" s="36"/>
    </row>
    <row r="4" spans="1:7" ht="16.5" customHeight="1">
      <c r="A4" s="4"/>
      <c r="B4" s="7" t="str">
        <f>IF(ISBLANK(A2),"Обща",A2)</f>
        <v>Държавни Дейности</v>
      </c>
      <c r="C4" s="8" t="s">
        <v>1</v>
      </c>
      <c r="D4" s="9" t="s">
        <v>32</v>
      </c>
      <c r="E4" s="8" t="s">
        <v>2</v>
      </c>
      <c r="F4" s="9">
        <v>2023</v>
      </c>
      <c r="G4" s="8"/>
    </row>
    <row r="5" spans="1:7" ht="16.5" customHeight="1">
      <c r="A5" s="4"/>
      <c r="B5" s="10"/>
      <c r="C5" s="10"/>
      <c r="D5" s="10"/>
      <c r="E5" s="8" t="s">
        <v>3</v>
      </c>
      <c r="F5" s="11" t="str">
        <f>IF(A3=1,"Първо",IF(A3=2,"Второ",IF(A3=3,"Трето",IF(A3=4,"Четвърто","Грешка"))))</f>
        <v>Трето</v>
      </c>
      <c r="G5" s="10"/>
    </row>
    <row r="6" spans="1:7" ht="28.5" customHeight="1">
      <c r="A6" s="4"/>
      <c r="B6" s="12" t="s">
        <v>4</v>
      </c>
      <c r="C6" s="12" t="s">
        <v>5</v>
      </c>
      <c r="D6" s="12" t="s">
        <v>6</v>
      </c>
      <c r="E6" s="12" t="s">
        <v>7</v>
      </c>
      <c r="F6" s="12" t="s">
        <v>8</v>
      </c>
      <c r="G6" s="12" t="s">
        <v>9</v>
      </c>
    </row>
    <row r="7" spans="1:7" ht="16.5" customHeight="1">
      <c r="A7" s="4"/>
      <c r="B7" s="21"/>
      <c r="C7" s="21"/>
      <c r="D7" s="21"/>
      <c r="E7" s="21"/>
      <c r="F7" s="21"/>
      <c r="G7" s="21"/>
    </row>
    <row r="8" spans="1:7" ht="16.5" customHeight="1">
      <c r="A8" s="4"/>
      <c r="B8" s="39" t="s">
        <v>46</v>
      </c>
      <c r="C8" s="39"/>
      <c r="D8" s="39"/>
      <c r="E8" s="39"/>
      <c r="F8" s="39"/>
      <c r="G8" s="39"/>
    </row>
    <row r="9" spans="1:7" ht="16.5" customHeight="1">
      <c r="A9" s="4"/>
      <c r="B9" s="40" t="s">
        <v>29</v>
      </c>
      <c r="C9" s="40"/>
      <c r="D9" s="40"/>
      <c r="E9" s="40"/>
      <c r="F9" s="40"/>
      <c r="G9" s="40"/>
    </row>
    <row r="10" spans="1:7" ht="16.5" customHeight="1">
      <c r="A10" s="4"/>
      <c r="B10" s="38" t="s">
        <v>47</v>
      </c>
      <c r="C10" s="38"/>
      <c r="D10" s="38"/>
      <c r="E10" s="38"/>
      <c r="F10" s="38"/>
      <c r="G10" s="38"/>
    </row>
    <row r="11" spans="1:7" ht="16.5" customHeight="1">
      <c r="A11" s="4"/>
      <c r="B11" s="24" t="s">
        <v>48</v>
      </c>
      <c r="C11" s="23"/>
      <c r="D11" s="23"/>
      <c r="E11" s="23"/>
      <c r="F11" s="23"/>
      <c r="G11" s="23"/>
    </row>
    <row r="12" spans="1:9" ht="16.5" customHeight="1">
      <c r="A12" s="4"/>
      <c r="B12" s="25" t="s">
        <v>49</v>
      </c>
      <c r="C12" s="18" t="s">
        <v>50</v>
      </c>
      <c r="D12" s="26">
        <v>639564</v>
      </c>
      <c r="E12" s="26">
        <v>343425</v>
      </c>
      <c r="F12" s="26">
        <f aca="true" t="shared" si="0" ref="F12:F33">E12-D12</f>
        <v>-296139</v>
      </c>
      <c r="G12" s="26">
        <f aca="true" t="shared" si="1" ref="G12:G33">IF(D12=0,0,E12/D12)*100</f>
        <v>53.69673715218492</v>
      </c>
      <c r="H12" s="1">
        <v>639564</v>
      </c>
      <c r="I12" s="1">
        <v>343425</v>
      </c>
    </row>
    <row r="13" spans="1:9" ht="16.5" customHeight="1">
      <c r="A13" s="4"/>
      <c r="B13" s="25" t="s">
        <v>51</v>
      </c>
      <c r="C13" s="18" t="s">
        <v>52</v>
      </c>
      <c r="D13" s="26">
        <v>639564</v>
      </c>
      <c r="E13" s="26">
        <v>343425</v>
      </c>
      <c r="F13" s="26">
        <f t="shared" si="0"/>
        <v>-296139</v>
      </c>
      <c r="G13" s="26">
        <f t="shared" si="1"/>
        <v>53.69673715218492</v>
      </c>
      <c r="H13" s="1">
        <v>0</v>
      </c>
      <c r="I13" s="1">
        <v>0</v>
      </c>
    </row>
    <row r="14" spans="1:9" ht="16.5" customHeight="1">
      <c r="A14" s="4"/>
      <c r="B14" s="25" t="s">
        <v>53</v>
      </c>
      <c r="C14" s="18" t="s">
        <v>54</v>
      </c>
      <c r="D14" s="26">
        <v>27627</v>
      </c>
      <c r="E14" s="26">
        <v>18110</v>
      </c>
      <c r="F14" s="26">
        <f t="shared" si="0"/>
        <v>-9517</v>
      </c>
      <c r="G14" s="26">
        <f t="shared" si="1"/>
        <v>65.55181525319433</v>
      </c>
      <c r="H14" s="1">
        <v>27627</v>
      </c>
      <c r="I14" s="1">
        <v>18110</v>
      </c>
    </row>
    <row r="15" spans="1:9" ht="16.5" customHeight="1">
      <c r="A15" s="4"/>
      <c r="B15" s="25" t="s">
        <v>55</v>
      </c>
      <c r="C15" s="18" t="s">
        <v>56</v>
      </c>
      <c r="D15" s="26">
        <v>5000</v>
      </c>
      <c r="E15" s="26">
        <v>4242</v>
      </c>
      <c r="F15" s="26">
        <f t="shared" si="0"/>
        <v>-758</v>
      </c>
      <c r="G15" s="26">
        <f t="shared" si="1"/>
        <v>84.84</v>
      </c>
      <c r="H15" s="1">
        <v>0</v>
      </c>
      <c r="I15" s="1">
        <v>0</v>
      </c>
    </row>
    <row r="16" spans="1:9" ht="16.5" customHeight="1">
      <c r="A16" s="4"/>
      <c r="B16" s="25" t="s">
        <v>57</v>
      </c>
      <c r="C16" s="18" t="s">
        <v>58</v>
      </c>
      <c r="D16" s="26">
        <v>22627</v>
      </c>
      <c r="E16" s="26">
        <v>13868</v>
      </c>
      <c r="F16" s="26">
        <f t="shared" si="0"/>
        <v>-8759</v>
      </c>
      <c r="G16" s="26">
        <f t="shared" si="1"/>
        <v>61.28960975825342</v>
      </c>
      <c r="H16" s="1">
        <v>0</v>
      </c>
      <c r="I16" s="1">
        <v>0</v>
      </c>
    </row>
    <row r="17" spans="1:9" ht="16.5" customHeight="1">
      <c r="A17" s="4"/>
      <c r="B17" s="25" t="s">
        <v>59</v>
      </c>
      <c r="C17" s="18" t="s">
        <v>60</v>
      </c>
      <c r="D17" s="26">
        <v>141023</v>
      </c>
      <c r="E17" s="26">
        <v>75884</v>
      </c>
      <c r="F17" s="26">
        <f t="shared" si="0"/>
        <v>-65139</v>
      </c>
      <c r="G17" s="26">
        <f t="shared" si="1"/>
        <v>53.80966225367493</v>
      </c>
      <c r="H17" s="1">
        <v>141023</v>
      </c>
      <c r="I17" s="1">
        <v>75884</v>
      </c>
    </row>
    <row r="18" spans="1:9" ht="16.5" customHeight="1">
      <c r="A18" s="4"/>
      <c r="B18" s="25" t="s">
        <v>61</v>
      </c>
      <c r="C18" s="18" t="s">
        <v>62</v>
      </c>
      <c r="D18" s="26">
        <v>73038</v>
      </c>
      <c r="E18" s="26">
        <v>39405</v>
      </c>
      <c r="F18" s="26">
        <f t="shared" si="0"/>
        <v>-33633</v>
      </c>
      <c r="G18" s="26">
        <f t="shared" si="1"/>
        <v>53.951367781155014</v>
      </c>
      <c r="H18" s="1">
        <v>0</v>
      </c>
      <c r="I18" s="1">
        <v>0</v>
      </c>
    </row>
    <row r="19" spans="1:9" ht="16.5" customHeight="1">
      <c r="A19" s="4"/>
      <c r="B19" s="25" t="s">
        <v>63</v>
      </c>
      <c r="C19" s="18" t="s">
        <v>64</v>
      </c>
      <c r="D19" s="26">
        <v>19378</v>
      </c>
      <c r="E19" s="26">
        <v>10340</v>
      </c>
      <c r="F19" s="26">
        <f t="shared" si="0"/>
        <v>-9038</v>
      </c>
      <c r="G19" s="26">
        <f t="shared" si="1"/>
        <v>53.359479822479095</v>
      </c>
      <c r="H19" s="1">
        <v>0</v>
      </c>
      <c r="I19" s="1">
        <v>0</v>
      </c>
    </row>
    <row r="20" spans="1:9" ht="16.5" customHeight="1">
      <c r="A20" s="4"/>
      <c r="B20" s="25" t="s">
        <v>65</v>
      </c>
      <c r="C20" s="18" t="s">
        <v>66</v>
      </c>
      <c r="D20" s="26">
        <v>30699</v>
      </c>
      <c r="E20" s="26">
        <v>16964</v>
      </c>
      <c r="F20" s="26">
        <f t="shared" si="0"/>
        <v>-13735</v>
      </c>
      <c r="G20" s="26">
        <f t="shared" si="1"/>
        <v>55.25912896185543</v>
      </c>
      <c r="H20" s="1">
        <v>0</v>
      </c>
      <c r="I20" s="1">
        <v>0</v>
      </c>
    </row>
    <row r="21" spans="1:9" ht="16.5" customHeight="1">
      <c r="A21" s="4"/>
      <c r="B21" s="25" t="s">
        <v>67</v>
      </c>
      <c r="C21" s="18" t="s">
        <v>68</v>
      </c>
      <c r="D21" s="26">
        <v>17908</v>
      </c>
      <c r="E21" s="26">
        <v>9175</v>
      </c>
      <c r="F21" s="26">
        <f t="shared" si="0"/>
        <v>-8733</v>
      </c>
      <c r="G21" s="26">
        <f t="shared" si="1"/>
        <v>51.23408532499442</v>
      </c>
      <c r="H21" s="1">
        <v>0</v>
      </c>
      <c r="I21" s="1">
        <v>0</v>
      </c>
    </row>
    <row r="22" spans="1:9" ht="16.5" customHeight="1">
      <c r="A22" s="4"/>
      <c r="B22" s="25" t="s">
        <v>69</v>
      </c>
      <c r="C22" s="18" t="s">
        <v>70</v>
      </c>
      <c r="D22" s="26">
        <v>254398</v>
      </c>
      <c r="E22" s="26">
        <v>82367</v>
      </c>
      <c r="F22" s="26">
        <f t="shared" si="0"/>
        <v>-172031</v>
      </c>
      <c r="G22" s="26">
        <f t="shared" si="1"/>
        <v>32.37721994669769</v>
      </c>
      <c r="H22" s="1">
        <v>254398</v>
      </c>
      <c r="I22" s="1">
        <v>82367</v>
      </c>
    </row>
    <row r="23" spans="1:9" ht="16.5" customHeight="1">
      <c r="A23" s="4"/>
      <c r="B23" s="25" t="s">
        <v>71</v>
      </c>
      <c r="C23" s="18" t="s">
        <v>72</v>
      </c>
      <c r="D23" s="26">
        <v>34580</v>
      </c>
      <c r="E23" s="26">
        <v>10554</v>
      </c>
      <c r="F23" s="26">
        <f t="shared" si="0"/>
        <v>-24026</v>
      </c>
      <c r="G23" s="26">
        <f t="shared" si="1"/>
        <v>30.520532099479468</v>
      </c>
      <c r="H23" s="1">
        <v>0</v>
      </c>
      <c r="I23" s="1">
        <v>0</v>
      </c>
    </row>
    <row r="24" spans="1:9" ht="16.5" customHeight="1">
      <c r="A24" s="4"/>
      <c r="B24" s="25" t="s">
        <v>73</v>
      </c>
      <c r="C24" s="18" t="s">
        <v>74</v>
      </c>
      <c r="D24" s="26">
        <v>5000</v>
      </c>
      <c r="E24" s="26">
        <v>0</v>
      </c>
      <c r="F24" s="26">
        <f t="shared" si="0"/>
        <v>-5000</v>
      </c>
      <c r="G24" s="26">
        <f t="shared" si="1"/>
        <v>0</v>
      </c>
      <c r="H24" s="1">
        <v>0</v>
      </c>
      <c r="I24" s="1">
        <v>0</v>
      </c>
    </row>
    <row r="25" spans="1:9" ht="16.5" customHeight="1">
      <c r="A25" s="4"/>
      <c r="B25" s="25" t="s">
        <v>75</v>
      </c>
      <c r="C25" s="18" t="s">
        <v>76</v>
      </c>
      <c r="D25" s="26">
        <v>8290</v>
      </c>
      <c r="E25" s="26">
        <v>8290</v>
      </c>
      <c r="F25" s="26">
        <f t="shared" si="0"/>
        <v>0</v>
      </c>
      <c r="G25" s="26">
        <f t="shared" si="1"/>
        <v>100</v>
      </c>
      <c r="H25" s="1">
        <v>0</v>
      </c>
      <c r="I25" s="1">
        <v>0</v>
      </c>
    </row>
    <row r="26" spans="1:9" ht="16.5" customHeight="1">
      <c r="A26" s="4"/>
      <c r="B26" s="25" t="s">
        <v>77</v>
      </c>
      <c r="C26" s="18" t="s">
        <v>78</v>
      </c>
      <c r="D26" s="26">
        <v>50000</v>
      </c>
      <c r="E26" s="26">
        <v>11380</v>
      </c>
      <c r="F26" s="26">
        <f t="shared" si="0"/>
        <v>-38620</v>
      </c>
      <c r="G26" s="26">
        <f t="shared" si="1"/>
        <v>22.759999999999998</v>
      </c>
      <c r="H26" s="1">
        <v>0</v>
      </c>
      <c r="I26" s="1">
        <v>0</v>
      </c>
    </row>
    <row r="27" spans="1:9" ht="16.5" customHeight="1">
      <c r="A27" s="4"/>
      <c r="B27" s="25" t="s">
        <v>79</v>
      </c>
      <c r="C27" s="18" t="s">
        <v>80</v>
      </c>
      <c r="D27" s="26">
        <v>50000</v>
      </c>
      <c r="E27" s="26">
        <v>20259</v>
      </c>
      <c r="F27" s="26">
        <f t="shared" si="0"/>
        <v>-29741</v>
      </c>
      <c r="G27" s="26">
        <f t="shared" si="1"/>
        <v>40.518</v>
      </c>
      <c r="H27" s="1">
        <v>0</v>
      </c>
      <c r="I27" s="1">
        <v>0</v>
      </c>
    </row>
    <row r="28" spans="1:9" ht="16.5" customHeight="1">
      <c r="A28" s="4"/>
      <c r="B28" s="25" t="s">
        <v>81</v>
      </c>
      <c r="C28" s="18" t="s">
        <v>82</v>
      </c>
      <c r="D28" s="26">
        <v>59876</v>
      </c>
      <c r="E28" s="26">
        <v>18264</v>
      </c>
      <c r="F28" s="26">
        <f t="shared" si="0"/>
        <v>-41612</v>
      </c>
      <c r="G28" s="26">
        <f t="shared" si="1"/>
        <v>30.50303961520476</v>
      </c>
      <c r="H28" s="1">
        <v>0</v>
      </c>
      <c r="I28" s="1">
        <v>0</v>
      </c>
    </row>
    <row r="29" spans="1:9" ht="16.5" customHeight="1">
      <c r="A29" s="4"/>
      <c r="B29" s="25" t="s">
        <v>83</v>
      </c>
      <c r="C29" s="18" t="s">
        <v>84</v>
      </c>
      <c r="D29" s="26">
        <v>40000</v>
      </c>
      <c r="E29" s="26">
        <v>13620</v>
      </c>
      <c r="F29" s="26">
        <f t="shared" si="0"/>
        <v>-26380</v>
      </c>
      <c r="G29" s="26">
        <f t="shared" si="1"/>
        <v>34.050000000000004</v>
      </c>
      <c r="H29" s="1">
        <v>0</v>
      </c>
      <c r="I29" s="1">
        <v>0</v>
      </c>
    </row>
    <row r="30" spans="1:9" ht="16.5" customHeight="1">
      <c r="A30" s="4"/>
      <c r="B30" s="25" t="s">
        <v>85</v>
      </c>
      <c r="C30" s="18" t="s">
        <v>86</v>
      </c>
      <c r="D30" s="26">
        <v>2000</v>
      </c>
      <c r="E30" s="26">
        <v>0</v>
      </c>
      <c r="F30" s="26">
        <f t="shared" si="0"/>
        <v>-2000</v>
      </c>
      <c r="G30" s="26">
        <f t="shared" si="1"/>
        <v>0</v>
      </c>
      <c r="H30" s="1">
        <v>0</v>
      </c>
      <c r="I30" s="1">
        <v>0</v>
      </c>
    </row>
    <row r="31" spans="1:9" ht="16.5" customHeight="1">
      <c r="A31" s="4"/>
      <c r="B31" s="25" t="s">
        <v>87</v>
      </c>
      <c r="C31" s="18" t="s">
        <v>88</v>
      </c>
      <c r="D31" s="26">
        <v>1000</v>
      </c>
      <c r="E31" s="26">
        <v>0</v>
      </c>
      <c r="F31" s="26">
        <f t="shared" si="0"/>
        <v>-1000</v>
      </c>
      <c r="G31" s="26">
        <f t="shared" si="1"/>
        <v>0</v>
      </c>
      <c r="H31" s="1">
        <v>0</v>
      </c>
      <c r="I31" s="1">
        <v>0</v>
      </c>
    </row>
    <row r="32" spans="1:9" ht="16.5" customHeight="1">
      <c r="A32" s="4"/>
      <c r="B32" s="25" t="s">
        <v>89</v>
      </c>
      <c r="C32" s="18" t="s">
        <v>90</v>
      </c>
      <c r="D32" s="26">
        <v>3652</v>
      </c>
      <c r="E32" s="26">
        <v>0</v>
      </c>
      <c r="F32" s="26">
        <f t="shared" si="0"/>
        <v>-3652</v>
      </c>
      <c r="G32" s="26">
        <f t="shared" si="1"/>
        <v>0</v>
      </c>
      <c r="H32" s="1">
        <v>0</v>
      </c>
      <c r="I32" s="1">
        <v>0</v>
      </c>
    </row>
    <row r="33" spans="1:7" ht="15.75" customHeight="1">
      <c r="A33" s="4"/>
      <c r="B33" s="37" t="s">
        <v>91</v>
      </c>
      <c r="C33" s="37"/>
      <c r="D33" s="26">
        <f>SUM(H12:H32)</f>
        <v>1062612</v>
      </c>
      <c r="E33" s="26">
        <f>SUM(I12:I32)</f>
        <v>519786</v>
      </c>
      <c r="F33" s="26">
        <f t="shared" si="0"/>
        <v>-542826</v>
      </c>
      <c r="G33" s="26">
        <f t="shared" si="1"/>
        <v>48.9158789849917</v>
      </c>
    </row>
    <row r="34" spans="1:7" ht="15.75" customHeight="1">
      <c r="A34" s="4"/>
      <c r="B34" s="27"/>
      <c r="C34" s="14"/>
      <c r="D34" s="28"/>
      <c r="E34" s="28"/>
      <c r="F34" s="28"/>
      <c r="G34" s="28"/>
    </row>
    <row r="35" spans="1:7" ht="15.75" customHeight="1">
      <c r="A35" s="4"/>
      <c r="B35" s="37" t="s">
        <v>92</v>
      </c>
      <c r="C35" s="37"/>
      <c r="D35" s="26">
        <f>SUM(D33)</f>
        <v>1062612</v>
      </c>
      <c r="E35" s="26">
        <f>SUM(E33)</f>
        <v>519786</v>
      </c>
      <c r="F35" s="26">
        <f>E35-D35</f>
        <v>-542826</v>
      </c>
      <c r="G35" s="26">
        <f>IF(D35=0,0,E35/D35)*100</f>
        <v>48.9158789849917</v>
      </c>
    </row>
    <row r="36" spans="1:7" ht="15.75" customHeight="1">
      <c r="A36" s="4"/>
      <c r="B36" s="27"/>
      <c r="C36" s="14"/>
      <c r="D36" s="28"/>
      <c r="E36" s="28"/>
      <c r="F36" s="28"/>
      <c r="G36" s="28"/>
    </row>
    <row r="37" spans="1:7" ht="16.5" customHeight="1">
      <c r="A37" s="4"/>
      <c r="B37" s="38" t="s">
        <v>93</v>
      </c>
      <c r="C37" s="38"/>
      <c r="D37" s="38"/>
      <c r="E37" s="38"/>
      <c r="F37" s="38"/>
      <c r="G37" s="38"/>
    </row>
    <row r="38" spans="1:7" ht="16.5" customHeight="1">
      <c r="A38" s="4"/>
      <c r="B38" s="24" t="s">
        <v>48</v>
      </c>
      <c r="C38" s="23"/>
      <c r="D38" s="23"/>
      <c r="E38" s="23"/>
      <c r="F38" s="23"/>
      <c r="G38" s="23"/>
    </row>
    <row r="39" spans="1:9" ht="16.5" customHeight="1">
      <c r="A39" s="4"/>
      <c r="B39" s="25" t="s">
        <v>69</v>
      </c>
      <c r="C39" s="18" t="s">
        <v>70</v>
      </c>
      <c r="D39" s="26">
        <v>0</v>
      </c>
      <c r="E39" s="26">
        <v>0</v>
      </c>
      <c r="F39" s="26">
        <f>E39-D39</f>
        <v>0</v>
      </c>
      <c r="G39" s="26">
        <f>IF(D39=0,0,E39/D39)*100</f>
        <v>0</v>
      </c>
      <c r="H39" s="1">
        <v>0</v>
      </c>
      <c r="I39" s="1">
        <v>0</v>
      </c>
    </row>
    <row r="40" spans="1:9" ht="16.5" customHeight="1">
      <c r="A40" s="4"/>
      <c r="B40" s="25" t="s">
        <v>77</v>
      </c>
      <c r="C40" s="18" t="s">
        <v>78</v>
      </c>
      <c r="D40" s="26">
        <v>0</v>
      </c>
      <c r="E40" s="26">
        <v>0</v>
      </c>
      <c r="F40" s="26">
        <f>E40-D40</f>
        <v>0</v>
      </c>
      <c r="G40" s="26">
        <f>IF(D40=0,0,E40/D40)*100</f>
        <v>0</v>
      </c>
      <c r="H40" s="1">
        <v>0</v>
      </c>
      <c r="I40" s="1">
        <v>0</v>
      </c>
    </row>
    <row r="41" spans="1:7" ht="15.75" customHeight="1">
      <c r="A41" s="4"/>
      <c r="B41" s="37" t="s">
        <v>91</v>
      </c>
      <c r="C41" s="37"/>
      <c r="D41" s="26">
        <f>SUM(H39:H40)</f>
        <v>0</v>
      </c>
      <c r="E41" s="26">
        <f>SUM(I39:I40)</f>
        <v>0</v>
      </c>
      <c r="F41" s="26">
        <f>E41-D41</f>
        <v>0</v>
      </c>
      <c r="G41" s="26">
        <f>IF(D41=0,0,E41/D41)*100</f>
        <v>0</v>
      </c>
    </row>
    <row r="42" spans="1:7" ht="15.75" customHeight="1">
      <c r="A42" s="4"/>
      <c r="B42" s="27"/>
      <c r="C42" s="14"/>
      <c r="D42" s="28"/>
      <c r="E42" s="28"/>
      <c r="F42" s="28"/>
      <c r="G42" s="28"/>
    </row>
    <row r="43" spans="1:7" ht="15.75" customHeight="1">
      <c r="A43" s="4"/>
      <c r="B43" s="37" t="s">
        <v>94</v>
      </c>
      <c r="C43" s="37"/>
      <c r="D43" s="26">
        <f>SUM(D41)</f>
        <v>0</v>
      </c>
      <c r="E43" s="26">
        <f>SUM(E41)</f>
        <v>0</v>
      </c>
      <c r="F43" s="26">
        <f>E43-D43</f>
        <v>0</v>
      </c>
      <c r="G43" s="26">
        <f>IF(D43=0,0,E43/D43)*100</f>
        <v>0</v>
      </c>
    </row>
    <row r="44" spans="1:7" ht="15.75" customHeight="1">
      <c r="A44" s="4"/>
      <c r="B44" s="27"/>
      <c r="C44" s="14"/>
      <c r="D44" s="28"/>
      <c r="E44" s="28"/>
      <c r="F44" s="28"/>
      <c r="G44" s="28"/>
    </row>
    <row r="45" spans="1:7" ht="16.5" customHeight="1">
      <c r="A45" s="4"/>
      <c r="B45" s="38" t="s">
        <v>95</v>
      </c>
      <c r="C45" s="38"/>
      <c r="D45" s="38"/>
      <c r="E45" s="38"/>
      <c r="F45" s="38"/>
      <c r="G45" s="38"/>
    </row>
    <row r="46" spans="1:7" ht="16.5" customHeight="1">
      <c r="A46" s="4"/>
      <c r="B46" s="24" t="s">
        <v>48</v>
      </c>
      <c r="C46" s="23"/>
      <c r="D46" s="23"/>
      <c r="E46" s="23"/>
      <c r="F46" s="23"/>
      <c r="G46" s="23"/>
    </row>
    <row r="47" spans="1:9" ht="16.5" customHeight="1">
      <c r="A47" s="4"/>
      <c r="B47" s="25" t="s">
        <v>69</v>
      </c>
      <c r="C47" s="18" t="s">
        <v>70</v>
      </c>
      <c r="D47" s="26">
        <v>8116</v>
      </c>
      <c r="E47" s="26">
        <v>0</v>
      </c>
      <c r="F47" s="26">
        <f>E47-D47</f>
        <v>-8116</v>
      </c>
      <c r="G47" s="26">
        <f>IF(D47=0,0,E47/D47)*100</f>
        <v>0</v>
      </c>
      <c r="H47" s="1">
        <v>8116</v>
      </c>
      <c r="I47" s="1">
        <v>0</v>
      </c>
    </row>
    <row r="48" spans="1:9" ht="16.5" customHeight="1">
      <c r="A48" s="4"/>
      <c r="B48" s="25" t="s">
        <v>77</v>
      </c>
      <c r="C48" s="18" t="s">
        <v>78</v>
      </c>
      <c r="D48" s="26">
        <v>4116</v>
      </c>
      <c r="E48" s="26">
        <v>0</v>
      </c>
      <c r="F48" s="26">
        <f>E48-D48</f>
        <v>-4116</v>
      </c>
      <c r="G48" s="26">
        <f>IF(D48=0,0,E48/D48)*100</f>
        <v>0</v>
      </c>
      <c r="H48" s="1">
        <v>0</v>
      </c>
      <c r="I48" s="1">
        <v>0</v>
      </c>
    </row>
    <row r="49" spans="1:9" ht="16.5" customHeight="1">
      <c r="A49" s="4"/>
      <c r="B49" s="25" t="s">
        <v>79</v>
      </c>
      <c r="C49" s="18" t="s">
        <v>80</v>
      </c>
      <c r="D49" s="26">
        <v>0</v>
      </c>
      <c r="E49" s="26">
        <v>0</v>
      </c>
      <c r="F49" s="26">
        <f>E49-D49</f>
        <v>0</v>
      </c>
      <c r="G49" s="26">
        <f>IF(D49=0,0,E49/D49)*100</f>
        <v>0</v>
      </c>
      <c r="H49" s="1">
        <v>0</v>
      </c>
      <c r="I49" s="1">
        <v>0</v>
      </c>
    </row>
    <row r="50" spans="1:9" ht="16.5" customHeight="1">
      <c r="A50" s="4"/>
      <c r="B50" s="25" t="s">
        <v>81</v>
      </c>
      <c r="C50" s="18" t="s">
        <v>82</v>
      </c>
      <c r="D50" s="26">
        <v>4000</v>
      </c>
      <c r="E50" s="26">
        <v>0</v>
      </c>
      <c r="F50" s="26">
        <f>E50-D50</f>
        <v>-4000</v>
      </c>
      <c r="G50" s="26">
        <f>IF(D50=0,0,E50/D50)*100</f>
        <v>0</v>
      </c>
      <c r="H50" s="1">
        <v>0</v>
      </c>
      <c r="I50" s="1">
        <v>0</v>
      </c>
    </row>
    <row r="51" spans="1:7" ht="15.75" customHeight="1">
      <c r="A51" s="4"/>
      <c r="B51" s="37" t="s">
        <v>91</v>
      </c>
      <c r="C51" s="37"/>
      <c r="D51" s="26">
        <f>SUM(H47:H50)</f>
        <v>8116</v>
      </c>
      <c r="E51" s="26">
        <f>SUM(I47:I50)</f>
        <v>0</v>
      </c>
      <c r="F51" s="26">
        <f>E51-D51</f>
        <v>-8116</v>
      </c>
      <c r="G51" s="26">
        <f>IF(D51=0,0,E51/D51)*100</f>
        <v>0</v>
      </c>
    </row>
    <row r="52" spans="1:7" ht="15.75" customHeight="1">
      <c r="A52" s="4"/>
      <c r="B52" s="27"/>
      <c r="C52" s="14"/>
      <c r="D52" s="28"/>
      <c r="E52" s="28"/>
      <c r="F52" s="28"/>
      <c r="G52" s="28"/>
    </row>
    <row r="53" spans="1:7" ht="15.75" customHeight="1">
      <c r="A53" s="4"/>
      <c r="B53" s="37" t="s">
        <v>96</v>
      </c>
      <c r="C53" s="37"/>
      <c r="D53" s="26">
        <f>SUM(D51)</f>
        <v>8116</v>
      </c>
      <c r="E53" s="26">
        <f>SUM(E51)</f>
        <v>0</v>
      </c>
      <c r="F53" s="26">
        <f>E53-D53</f>
        <v>-8116</v>
      </c>
      <c r="G53" s="26">
        <f>IF(D53=0,0,E53/D53)*100</f>
        <v>0</v>
      </c>
    </row>
    <row r="54" spans="1:7" ht="15.75" customHeight="1">
      <c r="A54" s="4"/>
      <c r="B54" s="27"/>
      <c r="C54" s="14"/>
      <c r="D54" s="28"/>
      <c r="E54" s="28"/>
      <c r="F54" s="28"/>
      <c r="G54" s="28"/>
    </row>
    <row r="55" spans="1:7" ht="15.75" customHeight="1">
      <c r="A55" s="4"/>
      <c r="B55" s="37" t="s">
        <v>97</v>
      </c>
      <c r="C55" s="37"/>
      <c r="D55" s="26">
        <f>SUM(D35,D43,D53)</f>
        <v>1070728</v>
      </c>
      <c r="E55" s="26">
        <f>SUM(E35,E43,E53)</f>
        <v>519786</v>
      </c>
      <c r="F55" s="26">
        <f>E55-D55</f>
        <v>-550942</v>
      </c>
      <c r="G55" s="26">
        <f>IF(D55=0,0,E55/D55)*100</f>
        <v>48.54510202404346</v>
      </c>
    </row>
    <row r="56" spans="1:7" ht="15.75" customHeight="1">
      <c r="A56" s="4"/>
      <c r="B56" s="27"/>
      <c r="C56" s="14"/>
      <c r="D56" s="28"/>
      <c r="E56" s="28"/>
      <c r="F56" s="28"/>
      <c r="G56" s="28"/>
    </row>
    <row r="57" spans="1:7" ht="15.75" customHeight="1">
      <c r="A57" s="4"/>
      <c r="B57" s="37" t="s">
        <v>98</v>
      </c>
      <c r="C57" s="37"/>
      <c r="D57" s="26">
        <f>SUM(D55)</f>
        <v>1070728</v>
      </c>
      <c r="E57" s="26">
        <f>SUM(E55)</f>
        <v>519786</v>
      </c>
      <c r="F57" s="26">
        <f>E57-D57</f>
        <v>-550942</v>
      </c>
      <c r="G57" s="26">
        <f>IF(D57=0,0,E57/D57)*100</f>
        <v>48.54510202404346</v>
      </c>
    </row>
    <row r="58" spans="1:7" ht="16.5" customHeight="1">
      <c r="A58" s="4"/>
      <c r="B58" s="27"/>
      <c r="C58" s="14"/>
      <c r="D58" s="28"/>
      <c r="E58" s="28"/>
      <c r="F58" s="28"/>
      <c r="G58" s="28"/>
    </row>
    <row r="59" spans="1:7" ht="16.5" customHeight="1">
      <c r="A59" s="4"/>
      <c r="B59" s="27"/>
      <c r="C59" s="14"/>
      <c r="D59" s="28"/>
      <c r="E59" s="28"/>
      <c r="F59" s="28"/>
      <c r="G59" s="28"/>
    </row>
    <row r="60" spans="1:7" ht="16.5" customHeight="1">
      <c r="A60" s="4"/>
      <c r="B60" s="27"/>
      <c r="C60" s="14"/>
      <c r="D60" s="28"/>
      <c r="E60" s="28"/>
      <c r="F60" s="28"/>
      <c r="G60" s="28"/>
    </row>
    <row r="61" spans="1:7" ht="16.5" customHeight="1">
      <c r="A61" s="4"/>
      <c r="B61" s="21"/>
      <c r="C61" s="14" t="s">
        <v>26</v>
      </c>
      <c r="D61" s="26">
        <f>SUM(D57)</f>
        <v>1070728</v>
      </c>
      <c r="E61" s="26">
        <f>SUM(E57)</f>
        <v>519786</v>
      </c>
      <c r="F61" s="26">
        <f>E61-D61</f>
        <v>-550942</v>
      </c>
      <c r="G61" s="26">
        <f>IF(D61=0,0,E61/D61)*100</f>
        <v>48.54510202404346</v>
      </c>
    </row>
  </sheetData>
  <sheetProtection selectLockedCells="1" selectUnlockedCells="1"/>
  <mergeCells count="15">
    <mergeCell ref="B2:G2"/>
    <mergeCell ref="B3:G3"/>
    <mergeCell ref="B8:G8"/>
    <mergeCell ref="B9:G9"/>
    <mergeCell ref="B10:G10"/>
    <mergeCell ref="B33:C33"/>
    <mergeCell ref="B53:C53"/>
    <mergeCell ref="B55:C55"/>
    <mergeCell ref="B57:C57"/>
    <mergeCell ref="B35:C35"/>
    <mergeCell ref="B37:G37"/>
    <mergeCell ref="B41:C41"/>
    <mergeCell ref="B43:C43"/>
    <mergeCell ref="B45:G45"/>
    <mergeCell ref="B51:C51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2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0.2890625" style="1" customWidth="1"/>
    <col min="2" max="2" width="32.7109375" style="1" customWidth="1"/>
    <col min="3" max="3" width="8.8515625" style="1" customWidth="1"/>
    <col min="4" max="4" width="11.140625" style="1" customWidth="1"/>
    <col min="5" max="5" width="10.140625" style="1" customWidth="1"/>
    <col min="6" max="6" width="9.28125" style="1" customWidth="1"/>
    <col min="7" max="7" width="10.57421875" style="1" customWidth="1"/>
    <col min="8" max="10" width="20.421875" style="1" hidden="1" customWidth="1"/>
    <col min="11" max="11" width="9.140625" style="1" hidden="1" customWidth="1"/>
    <col min="12" max="243" width="9.140625" style="1" customWidth="1"/>
    <col min="244" max="16384" width="9.140625" style="2" customWidth="1"/>
  </cols>
  <sheetData>
    <row r="1" ht="3" customHeight="1">
      <c r="A1" s="3"/>
    </row>
    <row r="2" spans="1:7" ht="21.75" customHeight="1">
      <c r="A2" s="4" t="s">
        <v>30</v>
      </c>
      <c r="B2" s="35" t="s">
        <v>27</v>
      </c>
      <c r="C2" s="35"/>
      <c r="D2" s="35"/>
      <c r="E2" s="35"/>
      <c r="F2" s="35"/>
      <c r="G2" s="35"/>
    </row>
    <row r="3" spans="1:7" s="6" customFormat="1" ht="18" customHeight="1">
      <c r="A3" s="20">
        <v>3</v>
      </c>
      <c r="B3" s="36" t="s">
        <v>31</v>
      </c>
      <c r="C3" s="36"/>
      <c r="D3" s="36"/>
      <c r="E3" s="36"/>
      <c r="F3" s="36"/>
      <c r="G3" s="36"/>
    </row>
    <row r="4" spans="1:7" ht="16.5" customHeight="1">
      <c r="A4" s="4"/>
      <c r="B4" s="7" t="str">
        <f>IF(ISBLANK(A2),"Обща",A2)</f>
        <v>Държавни Дейности</v>
      </c>
      <c r="C4" s="8" t="s">
        <v>1</v>
      </c>
      <c r="D4" s="9" t="s">
        <v>32</v>
      </c>
      <c r="E4" s="8" t="s">
        <v>2</v>
      </c>
      <c r="F4" s="9">
        <v>2023</v>
      </c>
      <c r="G4" s="8"/>
    </row>
    <row r="5" spans="1:7" ht="16.5" customHeight="1">
      <c r="A5" s="4"/>
      <c r="B5" s="10"/>
      <c r="C5" s="10"/>
      <c r="D5" s="10"/>
      <c r="E5" s="8" t="s">
        <v>3</v>
      </c>
      <c r="F5" s="11" t="str">
        <f>IF(A3=1,"Първо",IF(A3=2,"Второ",IF(A3=3,"Трето",IF(A3=4,"Четвърто","Грешка"))))</f>
        <v>Трето</v>
      </c>
      <c r="G5" s="10"/>
    </row>
    <row r="6" spans="1:7" ht="28.5" customHeight="1">
      <c r="A6" s="4"/>
      <c r="B6" s="12" t="s">
        <v>4</v>
      </c>
      <c r="C6" s="12" t="s">
        <v>5</v>
      </c>
      <c r="D6" s="12" t="s">
        <v>6</v>
      </c>
      <c r="E6" s="12" t="s">
        <v>7</v>
      </c>
      <c r="F6" s="12" t="s">
        <v>8</v>
      </c>
      <c r="G6" s="12" t="s">
        <v>9</v>
      </c>
    </row>
    <row r="7" spans="1:7" ht="16.5" customHeight="1">
      <c r="A7" s="29"/>
      <c r="B7" s="21"/>
      <c r="C7" s="21"/>
      <c r="D7" s="21"/>
      <c r="E7" s="21"/>
      <c r="F7" s="21"/>
      <c r="G7" s="21"/>
    </row>
    <row r="8" spans="1:7" ht="16.5" customHeight="1">
      <c r="A8" s="30"/>
      <c r="B8" s="39" t="s">
        <v>46</v>
      </c>
      <c r="C8" s="39"/>
      <c r="D8" s="39"/>
      <c r="E8" s="39"/>
      <c r="F8" s="39"/>
      <c r="G8" s="39"/>
    </row>
    <row r="9" spans="1:7" ht="16.5" customHeight="1">
      <c r="A9" s="30"/>
      <c r="B9" s="40" t="s">
        <v>29</v>
      </c>
      <c r="C9" s="40"/>
      <c r="D9" s="40"/>
      <c r="E9" s="40"/>
      <c r="F9" s="40"/>
      <c r="G9" s="40"/>
    </row>
    <row r="10" spans="1:7" ht="16.5" customHeight="1">
      <c r="A10" s="30"/>
      <c r="B10" s="38" t="s">
        <v>47</v>
      </c>
      <c r="C10" s="38"/>
      <c r="D10" s="38"/>
      <c r="E10" s="38"/>
      <c r="F10" s="38"/>
      <c r="G10" s="38"/>
    </row>
    <row r="11" spans="1:11" ht="16.5" customHeight="1">
      <c r="A11" s="30"/>
      <c r="B11" s="25" t="s">
        <v>99</v>
      </c>
      <c r="C11" s="18" t="s">
        <v>50</v>
      </c>
      <c r="D11" s="31">
        <v>27</v>
      </c>
      <c r="E11" s="31">
        <v>27</v>
      </c>
      <c r="F11" s="31">
        <f>E11-D11</f>
        <v>0</v>
      </c>
      <c r="G11" s="31">
        <f>IF(D11=0,0,E11/D11)*100</f>
        <v>100</v>
      </c>
      <c r="H11" s="4">
        <v>27</v>
      </c>
      <c r="I11" s="1">
        <v>27</v>
      </c>
      <c r="J11" s="1">
        <f>IF(C11="0100",H11,0)</f>
        <v>27</v>
      </c>
      <c r="K11" s="1">
        <f>IF(C11="0100",I11,0)</f>
        <v>27</v>
      </c>
    </row>
    <row r="12" spans="1:11" ht="16.5" customHeight="1">
      <c r="A12" s="30"/>
      <c r="B12" s="25" t="s">
        <v>100</v>
      </c>
      <c r="C12" s="18" t="s">
        <v>101</v>
      </c>
      <c r="D12" s="31">
        <v>27</v>
      </c>
      <c r="E12" s="31">
        <v>27</v>
      </c>
      <c r="F12" s="31">
        <f>E12-D12</f>
        <v>0</v>
      </c>
      <c r="G12" s="31">
        <f>IF(D12=0,0,E12/D12)*100</f>
        <v>100</v>
      </c>
      <c r="H12" s="4">
        <v>0</v>
      </c>
      <c r="I12" s="1">
        <v>0</v>
      </c>
      <c r="J12" s="1">
        <f>IF(C12="0100",H12,0)</f>
        <v>0</v>
      </c>
      <c r="K12" s="1">
        <f>IF(C12="0100",I12,0)</f>
        <v>0</v>
      </c>
    </row>
    <row r="13" spans="1:11" ht="16.5" customHeight="1">
      <c r="A13" s="30"/>
      <c r="B13" s="25" t="s">
        <v>102</v>
      </c>
      <c r="C13" s="18" t="s">
        <v>103</v>
      </c>
      <c r="D13" s="31">
        <v>204</v>
      </c>
      <c r="E13" s="31">
        <v>204</v>
      </c>
      <c r="F13" s="31">
        <f>E13-D13</f>
        <v>0</v>
      </c>
      <c r="G13" s="31">
        <f>IF(D13=0,0,E13/D13)*100</f>
        <v>100</v>
      </c>
      <c r="H13" s="4">
        <v>204</v>
      </c>
      <c r="I13" s="1">
        <v>204</v>
      </c>
      <c r="J13" s="1">
        <f>IF(C13="0100",H13,0)</f>
        <v>0</v>
      </c>
      <c r="K13" s="1">
        <f>IF(C13="0100",I13,0)</f>
        <v>0</v>
      </c>
    </row>
    <row r="14" spans="1:7" ht="15.75" customHeight="1">
      <c r="A14" s="4"/>
      <c r="B14" s="37" t="s">
        <v>92</v>
      </c>
      <c r="C14" s="37"/>
      <c r="D14" s="31">
        <f>SUM(J11:J13)</f>
        <v>27</v>
      </c>
      <c r="E14" s="31">
        <f>SUM(K11:K13)</f>
        <v>27</v>
      </c>
      <c r="F14" s="31">
        <f>E14-D14</f>
        <v>0</v>
      </c>
      <c r="G14" s="31">
        <f>IF(D14=0,0,E14/D14)*100</f>
        <v>100</v>
      </c>
    </row>
    <row r="15" spans="1:7" ht="15.75" customHeight="1">
      <c r="A15" s="4"/>
      <c r="B15" s="27"/>
      <c r="C15" s="14"/>
      <c r="D15" s="28"/>
      <c r="E15" s="28"/>
      <c r="F15" s="28"/>
      <c r="G15" s="28"/>
    </row>
    <row r="16" spans="1:7" ht="15.75" customHeight="1">
      <c r="A16" s="4"/>
      <c r="B16" s="37" t="s">
        <v>97</v>
      </c>
      <c r="C16" s="37"/>
      <c r="D16" s="31">
        <f>SUM(D14)</f>
        <v>27</v>
      </c>
      <c r="E16" s="31">
        <f>SUM(E14)</f>
        <v>27</v>
      </c>
      <c r="F16" s="31">
        <f>E16-D16</f>
        <v>0</v>
      </c>
      <c r="G16" s="31">
        <f>IF(D16=0,0,E16/D16)*100</f>
        <v>100</v>
      </c>
    </row>
    <row r="17" spans="1:7" ht="15.75" customHeight="1">
      <c r="A17" s="4"/>
      <c r="B17" s="27"/>
      <c r="C17" s="14"/>
      <c r="D17" s="28"/>
      <c r="E17" s="28"/>
      <c r="F17" s="28"/>
      <c r="G17" s="28"/>
    </row>
    <row r="18" spans="1:7" ht="15.75" customHeight="1">
      <c r="A18" s="4"/>
      <c r="B18" s="37" t="s">
        <v>98</v>
      </c>
      <c r="C18" s="37"/>
      <c r="D18" s="31">
        <f>SUM(D16)</f>
        <v>27</v>
      </c>
      <c r="E18" s="31">
        <f>SUM(E16)</f>
        <v>27</v>
      </c>
      <c r="F18" s="31">
        <f>E18-D18</f>
        <v>0</v>
      </c>
      <c r="G18" s="31">
        <f>IF(D18=0,0,E18/D18)*100</f>
        <v>100</v>
      </c>
    </row>
    <row r="19" spans="1:7" ht="16.5" customHeight="1">
      <c r="A19" s="4"/>
      <c r="B19" s="27"/>
      <c r="C19" s="14"/>
      <c r="D19" s="28"/>
      <c r="E19" s="28"/>
      <c r="F19" s="28"/>
      <c r="G19" s="28"/>
    </row>
    <row r="20" spans="1:7" ht="16.5" customHeight="1">
      <c r="A20" s="4"/>
      <c r="B20" s="27"/>
      <c r="C20" s="14"/>
      <c r="D20" s="28"/>
      <c r="E20" s="28"/>
      <c r="F20" s="28"/>
      <c r="G20" s="28"/>
    </row>
    <row r="21" spans="1:7" ht="16.5" customHeight="1">
      <c r="A21" s="4"/>
      <c r="B21" s="27"/>
      <c r="C21" s="14"/>
      <c r="D21" s="28"/>
      <c r="E21" s="28"/>
      <c r="F21" s="28"/>
      <c r="G21" s="28"/>
    </row>
    <row r="22" spans="1:7" ht="16.5" customHeight="1">
      <c r="A22" s="32"/>
      <c r="B22" s="21"/>
      <c r="C22" s="14" t="s">
        <v>26</v>
      </c>
      <c r="D22" s="31">
        <f>SUM(D18)</f>
        <v>27</v>
      </c>
      <c r="E22" s="31">
        <f>SUM(E18)</f>
        <v>27</v>
      </c>
      <c r="F22" s="31">
        <f>E22-D22</f>
        <v>0</v>
      </c>
      <c r="G22" s="31">
        <f>IF(D22=0,0,E22/D22)*100</f>
        <v>100</v>
      </c>
    </row>
    <row r="23" ht="16.5" customHeight="1"/>
    <row r="24" ht="16.5" customHeight="1"/>
    <row r="25" ht="16.5" customHeight="1"/>
  </sheetData>
  <sheetProtection selectLockedCells="1" selectUnlockedCells="1"/>
  <mergeCells count="8">
    <mergeCell ref="B16:C16"/>
    <mergeCell ref="B18:C18"/>
    <mergeCell ref="B2:G2"/>
    <mergeCell ref="B3:G3"/>
    <mergeCell ref="B8:G8"/>
    <mergeCell ref="B9:G9"/>
    <mergeCell ref="B10:G10"/>
    <mergeCell ref="B14:C14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3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K12" sqref="K12"/>
    </sheetView>
  </sheetViews>
  <sheetFormatPr defaultColWidth="9.140625" defaultRowHeight="15"/>
  <cols>
    <col min="1" max="1" width="0.2890625" style="1" customWidth="1"/>
    <col min="2" max="2" width="70.57421875" style="1" customWidth="1"/>
    <col min="3" max="3" width="12.57421875" style="1" customWidth="1"/>
    <col min="4" max="6" width="20.57421875" style="1" customWidth="1"/>
    <col min="7" max="7" width="20.421875" style="1" customWidth="1"/>
    <col min="8" max="12" width="9.00390625" style="1" hidden="1" customWidth="1"/>
    <col min="13" max="243" width="9.140625" style="1" customWidth="1"/>
    <col min="244" max="16384" width="9.140625" style="2" customWidth="1"/>
  </cols>
  <sheetData>
    <row r="1" ht="3" customHeight="1">
      <c r="A1" s="3"/>
    </row>
    <row r="2" spans="1:7" ht="21.75" customHeight="1">
      <c r="A2" s="4" t="s">
        <v>30</v>
      </c>
      <c r="B2" s="35" t="s">
        <v>28</v>
      </c>
      <c r="C2" s="35"/>
      <c r="D2" s="35"/>
      <c r="E2" s="35"/>
      <c r="F2" s="35"/>
      <c r="G2" s="35"/>
    </row>
    <row r="3" spans="1:7" s="6" customFormat="1" ht="18" customHeight="1">
      <c r="A3" s="20">
        <v>3</v>
      </c>
      <c r="B3" s="36" t="s">
        <v>31</v>
      </c>
      <c r="C3" s="36"/>
      <c r="D3" s="36"/>
      <c r="E3" s="36"/>
      <c r="F3" s="36"/>
      <c r="G3" s="36"/>
    </row>
    <row r="4" spans="1:7" ht="16.5" customHeight="1">
      <c r="A4" s="4"/>
      <c r="B4" s="7" t="str">
        <f>IF(ISBLANK(A2),"Обща",A2)</f>
        <v>Държавни Дейности</v>
      </c>
      <c r="C4" s="8" t="s">
        <v>1</v>
      </c>
      <c r="D4" s="9" t="s">
        <v>32</v>
      </c>
      <c r="E4" s="8" t="s">
        <v>2</v>
      </c>
      <c r="F4" s="9">
        <v>2023</v>
      </c>
      <c r="G4" s="8"/>
    </row>
    <row r="5" spans="1:7" ht="16.5" customHeight="1">
      <c r="A5" s="4"/>
      <c r="B5" s="10"/>
      <c r="C5" s="10"/>
      <c r="D5" s="10"/>
      <c r="E5" s="8" t="s">
        <v>3</v>
      </c>
      <c r="F5" s="11" t="str">
        <f>IF(A3=1,"Първо",IF(A3=2,"Второ",IF(A3=3,"Трето",IF(A3=4,"Четвърто","Грешка"))))</f>
        <v>Трето</v>
      </c>
      <c r="G5" s="10"/>
    </row>
    <row r="6" spans="1:7" ht="27.75" customHeight="1">
      <c r="A6" s="4"/>
      <c r="B6" s="12" t="s">
        <v>4</v>
      </c>
      <c r="C6" s="12" t="s">
        <v>5</v>
      </c>
      <c r="D6" s="12" t="s">
        <v>6</v>
      </c>
      <c r="E6" s="12" t="s">
        <v>7</v>
      </c>
      <c r="F6" s="12" t="s">
        <v>8</v>
      </c>
      <c r="G6" s="12" t="s">
        <v>9</v>
      </c>
    </row>
    <row r="7" spans="1:7" ht="16.5" customHeight="1">
      <c r="A7" s="4"/>
      <c r="B7" s="21"/>
      <c r="C7" s="21"/>
      <c r="D7" s="21"/>
      <c r="E7" s="21"/>
      <c r="F7" s="21"/>
      <c r="G7" s="21"/>
    </row>
    <row r="8" spans="1:7" ht="18.75" customHeight="1">
      <c r="A8" s="4"/>
      <c r="B8" s="41" t="s">
        <v>104</v>
      </c>
      <c r="C8" s="41"/>
      <c r="D8" s="41"/>
      <c r="E8" s="41"/>
      <c r="F8" s="41"/>
      <c r="G8" s="41"/>
    </row>
    <row r="9" spans="1:7" ht="16.5" customHeight="1">
      <c r="A9" s="4"/>
      <c r="B9" s="21"/>
      <c r="C9" s="21"/>
      <c r="D9" s="21"/>
      <c r="E9" s="21"/>
      <c r="F9" s="21"/>
      <c r="G9" s="21"/>
    </row>
    <row r="10" spans="1:7" ht="16.5" customHeight="1">
      <c r="A10" s="4"/>
      <c r="B10" s="39" t="s">
        <v>46</v>
      </c>
      <c r="C10" s="39"/>
      <c r="D10" s="39"/>
      <c r="E10" s="39"/>
      <c r="F10" s="39"/>
      <c r="G10" s="39"/>
    </row>
    <row r="11" spans="1:7" ht="16.5" customHeight="1">
      <c r="A11" s="4"/>
      <c r="B11" s="22" t="s">
        <v>48</v>
      </c>
      <c r="C11" s="13"/>
      <c r="D11" s="13"/>
      <c r="E11" s="13"/>
      <c r="F11" s="13"/>
      <c r="G11" s="13"/>
    </row>
    <row r="12" spans="1:12" ht="16.5" customHeight="1">
      <c r="A12" s="4"/>
      <c r="B12" s="17" t="s">
        <v>49</v>
      </c>
      <c r="C12" s="18" t="s">
        <v>50</v>
      </c>
      <c r="D12" s="26">
        <v>639564</v>
      </c>
      <c r="E12" s="26">
        <v>343425</v>
      </c>
      <c r="F12" s="26">
        <f aca="true" t="shared" si="0" ref="F12:F33">E12-D12</f>
        <v>-296139</v>
      </c>
      <c r="G12" s="26">
        <f aca="true" t="shared" si="1" ref="G12:G33">IF(D12=0,0,E12/D12)*100</f>
        <v>53.69673715218492</v>
      </c>
      <c r="H12" s="1">
        <v>639564</v>
      </c>
      <c r="I12" s="1">
        <v>343425</v>
      </c>
      <c r="J12" s="1">
        <f aca="true" t="shared" si="2" ref="J12:J32">IF(L12="Рекапитулация по функции: Натурални",IF(C12="0100",H12,0),H12)</f>
        <v>639564</v>
      </c>
      <c r="K12" s="33">
        <f aca="true" t="shared" si="3" ref="K12:K32">IF(L12="Рекапитулация по функции: Натурални",IF(C12="0100",I12,0),I12)</f>
        <v>343425</v>
      </c>
      <c r="L12" s="1" t="s">
        <v>104</v>
      </c>
    </row>
    <row r="13" spans="1:12" ht="16.5" customHeight="1">
      <c r="A13" s="4"/>
      <c r="B13" s="17" t="s">
        <v>51</v>
      </c>
      <c r="C13" s="18" t="s">
        <v>52</v>
      </c>
      <c r="D13" s="26">
        <v>639564</v>
      </c>
      <c r="E13" s="26">
        <v>343425</v>
      </c>
      <c r="F13" s="26">
        <f t="shared" si="0"/>
        <v>-296139</v>
      </c>
      <c r="G13" s="26">
        <f t="shared" si="1"/>
        <v>53.69673715218492</v>
      </c>
      <c r="H13" s="1">
        <v>0</v>
      </c>
      <c r="I13" s="1">
        <v>0</v>
      </c>
      <c r="J13" s="1">
        <f t="shared" si="2"/>
        <v>0</v>
      </c>
      <c r="K13" s="33">
        <f t="shared" si="3"/>
        <v>0</v>
      </c>
      <c r="L13" s="1" t="s">
        <v>104</v>
      </c>
    </row>
    <row r="14" spans="1:12" ht="16.5" customHeight="1">
      <c r="A14" s="4"/>
      <c r="B14" s="17" t="s">
        <v>53</v>
      </c>
      <c r="C14" s="18" t="s">
        <v>54</v>
      </c>
      <c r="D14" s="26">
        <v>27627</v>
      </c>
      <c r="E14" s="26">
        <v>18110</v>
      </c>
      <c r="F14" s="26">
        <f t="shared" si="0"/>
        <v>-9517</v>
      </c>
      <c r="G14" s="26">
        <f t="shared" si="1"/>
        <v>65.55181525319433</v>
      </c>
      <c r="H14" s="1">
        <v>27627</v>
      </c>
      <c r="I14" s="1">
        <v>18110</v>
      </c>
      <c r="J14" s="1">
        <f t="shared" si="2"/>
        <v>27627</v>
      </c>
      <c r="K14" s="33">
        <f t="shared" si="3"/>
        <v>18110</v>
      </c>
      <c r="L14" s="1" t="s">
        <v>104</v>
      </c>
    </row>
    <row r="15" spans="1:12" ht="16.5" customHeight="1">
      <c r="A15" s="4"/>
      <c r="B15" s="17" t="s">
        <v>55</v>
      </c>
      <c r="C15" s="18" t="s">
        <v>56</v>
      </c>
      <c r="D15" s="26">
        <v>5000</v>
      </c>
      <c r="E15" s="26">
        <v>4242</v>
      </c>
      <c r="F15" s="26">
        <f t="shared" si="0"/>
        <v>-758</v>
      </c>
      <c r="G15" s="26">
        <f t="shared" si="1"/>
        <v>84.84</v>
      </c>
      <c r="H15" s="1">
        <v>0</v>
      </c>
      <c r="I15" s="1">
        <v>0</v>
      </c>
      <c r="J15" s="1">
        <f t="shared" si="2"/>
        <v>0</v>
      </c>
      <c r="K15" s="33">
        <f t="shared" si="3"/>
        <v>0</v>
      </c>
      <c r="L15" s="1" t="s">
        <v>104</v>
      </c>
    </row>
    <row r="16" spans="1:12" ht="16.5" customHeight="1">
      <c r="A16" s="4"/>
      <c r="B16" s="17" t="s">
        <v>57</v>
      </c>
      <c r="C16" s="18" t="s">
        <v>58</v>
      </c>
      <c r="D16" s="26">
        <v>22627</v>
      </c>
      <c r="E16" s="26">
        <v>13868</v>
      </c>
      <c r="F16" s="26">
        <f t="shared" si="0"/>
        <v>-8759</v>
      </c>
      <c r="G16" s="26">
        <f t="shared" si="1"/>
        <v>61.28960975825342</v>
      </c>
      <c r="H16" s="1">
        <v>0</v>
      </c>
      <c r="I16" s="1">
        <v>0</v>
      </c>
      <c r="J16" s="1">
        <f t="shared" si="2"/>
        <v>0</v>
      </c>
      <c r="K16" s="33">
        <f t="shared" si="3"/>
        <v>0</v>
      </c>
      <c r="L16" s="1" t="s">
        <v>104</v>
      </c>
    </row>
    <row r="17" spans="1:12" ht="16.5" customHeight="1">
      <c r="A17" s="4"/>
      <c r="B17" s="17" t="s">
        <v>59</v>
      </c>
      <c r="C17" s="18" t="s">
        <v>60</v>
      </c>
      <c r="D17" s="26">
        <v>141023</v>
      </c>
      <c r="E17" s="26">
        <v>75884</v>
      </c>
      <c r="F17" s="26">
        <f t="shared" si="0"/>
        <v>-65139</v>
      </c>
      <c r="G17" s="26">
        <f t="shared" si="1"/>
        <v>53.80966225367493</v>
      </c>
      <c r="H17" s="1">
        <v>141023</v>
      </c>
      <c r="I17" s="1">
        <v>75884</v>
      </c>
      <c r="J17" s="1">
        <f t="shared" si="2"/>
        <v>141023</v>
      </c>
      <c r="K17" s="33">
        <f t="shared" si="3"/>
        <v>75884</v>
      </c>
      <c r="L17" s="1" t="s">
        <v>104</v>
      </c>
    </row>
    <row r="18" spans="1:12" ht="16.5" customHeight="1">
      <c r="A18" s="4"/>
      <c r="B18" s="17" t="s">
        <v>61</v>
      </c>
      <c r="C18" s="18" t="s">
        <v>62</v>
      </c>
      <c r="D18" s="26">
        <v>73038</v>
      </c>
      <c r="E18" s="26">
        <v>39405</v>
      </c>
      <c r="F18" s="26">
        <f t="shared" si="0"/>
        <v>-33633</v>
      </c>
      <c r="G18" s="26">
        <f t="shared" si="1"/>
        <v>53.951367781155014</v>
      </c>
      <c r="H18" s="1">
        <v>0</v>
      </c>
      <c r="I18" s="1">
        <v>0</v>
      </c>
      <c r="J18" s="1">
        <f t="shared" si="2"/>
        <v>0</v>
      </c>
      <c r="K18" s="33">
        <f t="shared" si="3"/>
        <v>0</v>
      </c>
      <c r="L18" s="1" t="s">
        <v>104</v>
      </c>
    </row>
    <row r="19" spans="1:12" ht="16.5" customHeight="1">
      <c r="A19" s="4"/>
      <c r="B19" s="17" t="s">
        <v>63</v>
      </c>
      <c r="C19" s="18" t="s">
        <v>64</v>
      </c>
      <c r="D19" s="26">
        <v>19378</v>
      </c>
      <c r="E19" s="26">
        <v>10340</v>
      </c>
      <c r="F19" s="26">
        <f t="shared" si="0"/>
        <v>-9038</v>
      </c>
      <c r="G19" s="26">
        <f t="shared" si="1"/>
        <v>53.359479822479095</v>
      </c>
      <c r="H19" s="1">
        <v>0</v>
      </c>
      <c r="I19" s="1">
        <v>0</v>
      </c>
      <c r="J19" s="1">
        <f t="shared" si="2"/>
        <v>0</v>
      </c>
      <c r="K19" s="33">
        <f t="shared" si="3"/>
        <v>0</v>
      </c>
      <c r="L19" s="1" t="s">
        <v>104</v>
      </c>
    </row>
    <row r="20" spans="1:12" ht="16.5" customHeight="1">
      <c r="A20" s="4"/>
      <c r="B20" s="17" t="s">
        <v>65</v>
      </c>
      <c r="C20" s="18" t="s">
        <v>66</v>
      </c>
      <c r="D20" s="26">
        <v>30699</v>
      </c>
      <c r="E20" s="26">
        <v>16964</v>
      </c>
      <c r="F20" s="26">
        <f t="shared" si="0"/>
        <v>-13735</v>
      </c>
      <c r="G20" s="26">
        <f t="shared" si="1"/>
        <v>55.25912896185543</v>
      </c>
      <c r="H20" s="1">
        <v>0</v>
      </c>
      <c r="I20" s="1">
        <v>0</v>
      </c>
      <c r="J20" s="1">
        <f t="shared" si="2"/>
        <v>0</v>
      </c>
      <c r="K20" s="33">
        <f t="shared" si="3"/>
        <v>0</v>
      </c>
      <c r="L20" s="1" t="s">
        <v>104</v>
      </c>
    </row>
    <row r="21" spans="1:12" ht="16.5" customHeight="1">
      <c r="A21" s="4"/>
      <c r="B21" s="17" t="s">
        <v>67</v>
      </c>
      <c r="C21" s="18" t="s">
        <v>68</v>
      </c>
      <c r="D21" s="26">
        <v>17908</v>
      </c>
      <c r="E21" s="26">
        <v>9175</v>
      </c>
      <c r="F21" s="26">
        <f t="shared" si="0"/>
        <v>-8733</v>
      </c>
      <c r="G21" s="26">
        <f t="shared" si="1"/>
        <v>51.23408532499442</v>
      </c>
      <c r="H21" s="1">
        <v>0</v>
      </c>
      <c r="I21" s="1">
        <v>0</v>
      </c>
      <c r="J21" s="1">
        <f t="shared" si="2"/>
        <v>0</v>
      </c>
      <c r="K21" s="33">
        <f t="shared" si="3"/>
        <v>0</v>
      </c>
      <c r="L21" s="1" t="s">
        <v>104</v>
      </c>
    </row>
    <row r="22" spans="1:12" ht="16.5" customHeight="1">
      <c r="A22" s="4"/>
      <c r="B22" s="17" t="s">
        <v>69</v>
      </c>
      <c r="C22" s="18" t="s">
        <v>70</v>
      </c>
      <c r="D22" s="26">
        <v>262514</v>
      </c>
      <c r="E22" s="26">
        <v>82367</v>
      </c>
      <c r="F22" s="26">
        <f t="shared" si="0"/>
        <v>-180147</v>
      </c>
      <c r="G22" s="26">
        <f t="shared" si="1"/>
        <v>31.376231362898743</v>
      </c>
      <c r="H22" s="1">
        <v>262514</v>
      </c>
      <c r="I22" s="1">
        <v>82367</v>
      </c>
      <c r="J22" s="1">
        <f t="shared" si="2"/>
        <v>262514</v>
      </c>
      <c r="K22" s="33">
        <f t="shared" si="3"/>
        <v>82367</v>
      </c>
      <c r="L22" s="1" t="s">
        <v>104</v>
      </c>
    </row>
    <row r="23" spans="1:12" ht="16.5" customHeight="1">
      <c r="A23" s="4"/>
      <c r="B23" s="17" t="s">
        <v>71</v>
      </c>
      <c r="C23" s="18" t="s">
        <v>72</v>
      </c>
      <c r="D23" s="26">
        <v>34580</v>
      </c>
      <c r="E23" s="26">
        <v>10554</v>
      </c>
      <c r="F23" s="26">
        <f t="shared" si="0"/>
        <v>-24026</v>
      </c>
      <c r="G23" s="26">
        <f t="shared" si="1"/>
        <v>30.520532099479468</v>
      </c>
      <c r="H23" s="1">
        <v>0</v>
      </c>
      <c r="I23" s="1">
        <v>0</v>
      </c>
      <c r="J23" s="1">
        <f t="shared" si="2"/>
        <v>0</v>
      </c>
      <c r="K23" s="33">
        <f t="shared" si="3"/>
        <v>0</v>
      </c>
      <c r="L23" s="1" t="s">
        <v>104</v>
      </c>
    </row>
    <row r="24" spans="1:12" ht="16.5" customHeight="1">
      <c r="A24" s="4"/>
      <c r="B24" s="17" t="s">
        <v>73</v>
      </c>
      <c r="C24" s="18" t="s">
        <v>74</v>
      </c>
      <c r="D24" s="26">
        <v>5000</v>
      </c>
      <c r="E24" s="26">
        <v>0</v>
      </c>
      <c r="F24" s="26">
        <f t="shared" si="0"/>
        <v>-5000</v>
      </c>
      <c r="G24" s="26">
        <f t="shared" si="1"/>
        <v>0</v>
      </c>
      <c r="H24" s="1">
        <v>0</v>
      </c>
      <c r="I24" s="1">
        <v>0</v>
      </c>
      <c r="J24" s="1">
        <f t="shared" si="2"/>
        <v>0</v>
      </c>
      <c r="K24" s="33">
        <f t="shared" si="3"/>
        <v>0</v>
      </c>
      <c r="L24" s="1" t="s">
        <v>104</v>
      </c>
    </row>
    <row r="25" spans="1:12" ht="16.5" customHeight="1">
      <c r="A25" s="4"/>
      <c r="B25" s="17" t="s">
        <v>75</v>
      </c>
      <c r="C25" s="18" t="s">
        <v>76</v>
      </c>
      <c r="D25" s="26">
        <v>8290</v>
      </c>
      <c r="E25" s="26">
        <v>8290</v>
      </c>
      <c r="F25" s="26">
        <f t="shared" si="0"/>
        <v>0</v>
      </c>
      <c r="G25" s="26">
        <f t="shared" si="1"/>
        <v>100</v>
      </c>
      <c r="H25" s="1">
        <v>0</v>
      </c>
      <c r="I25" s="1">
        <v>0</v>
      </c>
      <c r="J25" s="1">
        <f t="shared" si="2"/>
        <v>0</v>
      </c>
      <c r="K25" s="33">
        <f t="shared" si="3"/>
        <v>0</v>
      </c>
      <c r="L25" s="1" t="s">
        <v>104</v>
      </c>
    </row>
    <row r="26" spans="1:12" ht="16.5" customHeight="1">
      <c r="A26" s="4"/>
      <c r="B26" s="17" t="s">
        <v>77</v>
      </c>
      <c r="C26" s="18" t="s">
        <v>78</v>
      </c>
      <c r="D26" s="26">
        <v>54116</v>
      </c>
      <c r="E26" s="26">
        <v>11380</v>
      </c>
      <c r="F26" s="26">
        <f t="shared" si="0"/>
        <v>-42736</v>
      </c>
      <c r="G26" s="26">
        <f t="shared" si="1"/>
        <v>21.028900879591987</v>
      </c>
      <c r="H26" s="1">
        <v>0</v>
      </c>
      <c r="I26" s="1">
        <v>0</v>
      </c>
      <c r="J26" s="1">
        <f t="shared" si="2"/>
        <v>0</v>
      </c>
      <c r="K26" s="33">
        <f t="shared" si="3"/>
        <v>0</v>
      </c>
      <c r="L26" s="1" t="s">
        <v>104</v>
      </c>
    </row>
    <row r="27" spans="1:12" ht="16.5" customHeight="1">
      <c r="A27" s="4"/>
      <c r="B27" s="17" t="s">
        <v>79</v>
      </c>
      <c r="C27" s="18" t="s">
        <v>80</v>
      </c>
      <c r="D27" s="26">
        <v>50000</v>
      </c>
      <c r="E27" s="26">
        <v>20259</v>
      </c>
      <c r="F27" s="26">
        <f t="shared" si="0"/>
        <v>-29741</v>
      </c>
      <c r="G27" s="26">
        <f t="shared" si="1"/>
        <v>40.518</v>
      </c>
      <c r="H27" s="1">
        <v>0</v>
      </c>
      <c r="I27" s="1">
        <v>0</v>
      </c>
      <c r="J27" s="1">
        <f t="shared" si="2"/>
        <v>0</v>
      </c>
      <c r="K27" s="33">
        <f t="shared" si="3"/>
        <v>0</v>
      </c>
      <c r="L27" s="1" t="s">
        <v>104</v>
      </c>
    </row>
    <row r="28" spans="1:12" ht="16.5" customHeight="1">
      <c r="A28" s="4"/>
      <c r="B28" s="17" t="s">
        <v>81</v>
      </c>
      <c r="C28" s="18" t="s">
        <v>82</v>
      </c>
      <c r="D28" s="26">
        <v>63876</v>
      </c>
      <c r="E28" s="26">
        <v>18264</v>
      </c>
      <c r="F28" s="26">
        <f t="shared" si="0"/>
        <v>-45612</v>
      </c>
      <c r="G28" s="26">
        <f t="shared" si="1"/>
        <v>28.59289874131129</v>
      </c>
      <c r="H28" s="1">
        <v>0</v>
      </c>
      <c r="I28" s="1">
        <v>0</v>
      </c>
      <c r="J28" s="1">
        <f t="shared" si="2"/>
        <v>0</v>
      </c>
      <c r="K28" s="33">
        <f t="shared" si="3"/>
        <v>0</v>
      </c>
      <c r="L28" s="1" t="s">
        <v>104</v>
      </c>
    </row>
    <row r="29" spans="1:12" ht="16.5" customHeight="1">
      <c r="A29" s="4"/>
      <c r="B29" s="17" t="s">
        <v>83</v>
      </c>
      <c r="C29" s="18" t="s">
        <v>84</v>
      </c>
      <c r="D29" s="26">
        <v>40000</v>
      </c>
      <c r="E29" s="26">
        <v>13620</v>
      </c>
      <c r="F29" s="26">
        <f t="shared" si="0"/>
        <v>-26380</v>
      </c>
      <c r="G29" s="26">
        <f t="shared" si="1"/>
        <v>34.050000000000004</v>
      </c>
      <c r="H29" s="1">
        <v>0</v>
      </c>
      <c r="I29" s="1">
        <v>0</v>
      </c>
      <c r="J29" s="1">
        <f t="shared" si="2"/>
        <v>0</v>
      </c>
      <c r="K29" s="33">
        <f t="shared" si="3"/>
        <v>0</v>
      </c>
      <c r="L29" s="1" t="s">
        <v>104</v>
      </c>
    </row>
    <row r="30" spans="1:12" ht="16.5" customHeight="1">
      <c r="A30" s="4"/>
      <c r="B30" s="17" t="s">
        <v>85</v>
      </c>
      <c r="C30" s="18" t="s">
        <v>86</v>
      </c>
      <c r="D30" s="26">
        <v>2000</v>
      </c>
      <c r="E30" s="26">
        <v>0</v>
      </c>
      <c r="F30" s="26">
        <f t="shared" si="0"/>
        <v>-2000</v>
      </c>
      <c r="G30" s="26">
        <f t="shared" si="1"/>
        <v>0</v>
      </c>
      <c r="H30" s="1">
        <v>0</v>
      </c>
      <c r="I30" s="1">
        <v>0</v>
      </c>
      <c r="J30" s="1">
        <f t="shared" si="2"/>
        <v>0</v>
      </c>
      <c r="K30" s="33">
        <f t="shared" si="3"/>
        <v>0</v>
      </c>
      <c r="L30" s="1" t="s">
        <v>104</v>
      </c>
    </row>
    <row r="31" spans="1:12" ht="16.5" customHeight="1">
      <c r="A31" s="4"/>
      <c r="B31" s="17" t="s">
        <v>87</v>
      </c>
      <c r="C31" s="18" t="s">
        <v>88</v>
      </c>
      <c r="D31" s="26">
        <v>1000</v>
      </c>
      <c r="E31" s="26">
        <v>0</v>
      </c>
      <c r="F31" s="26">
        <f t="shared" si="0"/>
        <v>-1000</v>
      </c>
      <c r="G31" s="26">
        <f t="shared" si="1"/>
        <v>0</v>
      </c>
      <c r="H31" s="1">
        <v>0</v>
      </c>
      <c r="I31" s="1">
        <v>0</v>
      </c>
      <c r="J31" s="1">
        <f t="shared" si="2"/>
        <v>0</v>
      </c>
      <c r="K31" s="33">
        <f t="shared" si="3"/>
        <v>0</v>
      </c>
      <c r="L31" s="1" t="s">
        <v>104</v>
      </c>
    </row>
    <row r="32" spans="1:12" ht="16.5" customHeight="1">
      <c r="A32" s="4"/>
      <c r="B32" s="17" t="s">
        <v>89</v>
      </c>
      <c r="C32" s="18" t="s">
        <v>90</v>
      </c>
      <c r="D32" s="26">
        <v>3652</v>
      </c>
      <c r="E32" s="26">
        <v>0</v>
      </c>
      <c r="F32" s="26">
        <f t="shared" si="0"/>
        <v>-3652</v>
      </c>
      <c r="G32" s="26">
        <f t="shared" si="1"/>
        <v>0</v>
      </c>
      <c r="H32" s="1">
        <v>0</v>
      </c>
      <c r="I32" s="1">
        <v>0</v>
      </c>
      <c r="J32" s="1">
        <f t="shared" si="2"/>
        <v>0</v>
      </c>
      <c r="K32" s="33">
        <f t="shared" si="3"/>
        <v>0</v>
      </c>
      <c r="L32" s="1" t="s">
        <v>104</v>
      </c>
    </row>
    <row r="33" spans="1:7" ht="15.75" customHeight="1">
      <c r="A33" s="4"/>
      <c r="B33" s="37" t="s">
        <v>91</v>
      </c>
      <c r="C33" s="37"/>
      <c r="D33" s="26">
        <f>SUM(J12:J32)</f>
        <v>1070728</v>
      </c>
      <c r="E33" s="26">
        <f>SUM(K12:K32)</f>
        <v>519786</v>
      </c>
      <c r="F33" s="26">
        <f t="shared" si="0"/>
        <v>-550942</v>
      </c>
      <c r="G33" s="26">
        <f t="shared" si="1"/>
        <v>48.54510202404346</v>
      </c>
    </row>
    <row r="34" spans="1:7" ht="16.5" customHeight="1">
      <c r="A34" s="4"/>
      <c r="B34" s="27"/>
      <c r="C34" s="14"/>
      <c r="D34" s="28"/>
      <c r="E34" s="28"/>
      <c r="F34" s="28"/>
      <c r="G34" s="28"/>
    </row>
    <row r="35" spans="1:7" ht="15.75" customHeight="1">
      <c r="A35" s="4"/>
      <c r="B35" s="37" t="s">
        <v>98</v>
      </c>
      <c r="C35" s="37"/>
      <c r="D35" s="26">
        <f>SUM(D33)</f>
        <v>1070728</v>
      </c>
      <c r="E35" s="26">
        <f>SUM(E33)</f>
        <v>519786</v>
      </c>
      <c r="F35" s="26">
        <f>E35-D35</f>
        <v>-550942</v>
      </c>
      <c r="G35" s="26">
        <f>IF(D35=0,0,E35/D35)*100</f>
        <v>48.54510202404346</v>
      </c>
    </row>
    <row r="36" spans="1:7" ht="16.5" customHeight="1">
      <c r="A36" s="4"/>
      <c r="B36" s="27"/>
      <c r="C36" s="14"/>
      <c r="D36" s="28"/>
      <c r="E36" s="28"/>
      <c r="F36" s="28"/>
      <c r="G36" s="28"/>
    </row>
    <row r="37" spans="1:7" ht="16.5" customHeight="1">
      <c r="A37" s="4"/>
      <c r="B37" s="27"/>
      <c r="C37" s="14"/>
      <c r="D37" s="28"/>
      <c r="E37" s="28"/>
      <c r="F37" s="28"/>
      <c r="G37" s="28"/>
    </row>
    <row r="38" spans="1:7" ht="16.5" customHeight="1">
      <c r="A38" s="4"/>
      <c r="B38" s="21"/>
      <c r="C38" s="14" t="s">
        <v>26</v>
      </c>
      <c r="D38" s="26">
        <f>SUM(D35)</f>
        <v>1070728</v>
      </c>
      <c r="E38" s="26">
        <f>SUM(E35)</f>
        <v>519786</v>
      </c>
      <c r="F38" s="26">
        <f>E38-D38</f>
        <v>-550942</v>
      </c>
      <c r="G38" s="26">
        <f>IF(D38=0,0,E38/D38)*100</f>
        <v>48.54510202404346</v>
      </c>
    </row>
    <row r="40" spans="1:7" ht="16.5" customHeight="1">
      <c r="A40" s="4"/>
      <c r="B40" s="21"/>
      <c r="C40" s="21"/>
      <c r="D40" s="21"/>
      <c r="E40" s="21"/>
      <c r="F40" s="21"/>
      <c r="G40" s="21"/>
    </row>
    <row r="41" spans="1:7" ht="18.75" customHeight="1">
      <c r="A41" s="4"/>
      <c r="B41" s="41" t="s">
        <v>105</v>
      </c>
      <c r="C41" s="41"/>
      <c r="D41" s="41"/>
      <c r="E41" s="41"/>
      <c r="F41" s="41"/>
      <c r="G41" s="41"/>
    </row>
    <row r="42" spans="1:7" ht="16.5" customHeight="1">
      <c r="A42" s="4"/>
      <c r="B42" s="21"/>
      <c r="C42" s="21"/>
      <c r="D42" s="21"/>
      <c r="E42" s="21"/>
      <c r="F42" s="21"/>
      <c r="G42" s="21"/>
    </row>
    <row r="43" spans="1:7" ht="16.5" customHeight="1">
      <c r="A43" s="4"/>
      <c r="B43" s="39" t="s">
        <v>46</v>
      </c>
      <c r="C43" s="39"/>
      <c r="D43" s="39"/>
      <c r="E43" s="39"/>
      <c r="F43" s="39"/>
      <c r="G43" s="39"/>
    </row>
    <row r="44" spans="1:7" ht="16.5" customHeight="1">
      <c r="A44" s="4"/>
      <c r="B44" s="22" t="s">
        <v>29</v>
      </c>
      <c r="C44" s="13"/>
      <c r="D44" s="13"/>
      <c r="E44" s="13"/>
      <c r="F44" s="13"/>
      <c r="G44" s="13"/>
    </row>
    <row r="45" spans="1:12" ht="16.5" customHeight="1">
      <c r="A45" s="4"/>
      <c r="B45" s="17" t="s">
        <v>99</v>
      </c>
      <c r="C45" s="18" t="s">
        <v>50</v>
      </c>
      <c r="D45" s="26">
        <v>27</v>
      </c>
      <c r="E45" s="26">
        <v>27</v>
      </c>
      <c r="F45" s="26">
        <f>E45-D45</f>
        <v>0</v>
      </c>
      <c r="G45" s="26">
        <f>IF(D45=0,0,E45/D45)*100</f>
        <v>100</v>
      </c>
      <c r="H45" s="1">
        <v>27</v>
      </c>
      <c r="I45" s="1">
        <v>27</v>
      </c>
      <c r="J45" s="1">
        <f>IF(L45="Рекапитулация по функции: Натурални",IF(C45="0100",H45,0),H45)</f>
        <v>27</v>
      </c>
      <c r="K45" s="33">
        <f>IF(L45="Рекапитулация по функции: Натурални",IF(C45="0100",I45,0),I45)</f>
        <v>27</v>
      </c>
      <c r="L45" s="1" t="s">
        <v>105</v>
      </c>
    </row>
    <row r="46" spans="1:12" ht="16.5" customHeight="1">
      <c r="A46" s="4"/>
      <c r="B46" s="17" t="s">
        <v>100</v>
      </c>
      <c r="C46" s="18" t="s">
        <v>101</v>
      </c>
      <c r="D46" s="26">
        <v>27</v>
      </c>
      <c r="E46" s="26">
        <v>27</v>
      </c>
      <c r="F46" s="26">
        <f>E46-D46</f>
        <v>0</v>
      </c>
      <c r="G46" s="26">
        <f>IF(D46=0,0,E46/D46)*100</f>
        <v>100</v>
      </c>
      <c r="H46" s="1">
        <v>0</v>
      </c>
      <c r="I46" s="1">
        <v>0</v>
      </c>
      <c r="J46" s="1">
        <f>IF(L46="Рекапитулация по функции: Натурални",IF(C46="0100",H46,0),H46)</f>
        <v>0</v>
      </c>
      <c r="K46" s="33">
        <f>IF(L46="Рекапитулация по функции: Натурални",IF(C46="0100",I46,0),I46)</f>
        <v>0</v>
      </c>
      <c r="L46" s="1" t="s">
        <v>105</v>
      </c>
    </row>
    <row r="47" spans="1:12" ht="16.5" customHeight="1">
      <c r="A47" s="4"/>
      <c r="B47" s="17" t="s">
        <v>102</v>
      </c>
      <c r="C47" s="18" t="s">
        <v>103</v>
      </c>
      <c r="D47" s="26">
        <v>204</v>
      </c>
      <c r="E47" s="26">
        <v>204</v>
      </c>
      <c r="F47" s="26">
        <f>E47-D47</f>
        <v>0</v>
      </c>
      <c r="G47" s="26">
        <f>IF(D47=0,0,E47/D47)*100</f>
        <v>100</v>
      </c>
      <c r="H47" s="1">
        <v>204</v>
      </c>
      <c r="I47" s="1">
        <v>204</v>
      </c>
      <c r="J47" s="1">
        <f>IF(L47="Рекапитулация по функции: Натурални",IF(C47="0100",H47,0),H47)</f>
        <v>0</v>
      </c>
      <c r="K47" s="33">
        <f>IF(L47="Рекапитулация по функции: Натурални",IF(C47="0100",I47,0),I47)</f>
        <v>0</v>
      </c>
      <c r="L47" s="1" t="s">
        <v>105</v>
      </c>
    </row>
    <row r="48" spans="1:7" ht="15.75" customHeight="1">
      <c r="A48" s="4"/>
      <c r="B48" s="37" t="s">
        <v>97</v>
      </c>
      <c r="C48" s="37"/>
      <c r="D48" s="26">
        <f>SUM(J45:J47)</f>
        <v>27</v>
      </c>
      <c r="E48" s="26">
        <f>SUM(K45:K47)</f>
        <v>27</v>
      </c>
      <c r="F48" s="26">
        <f>E48-D48</f>
        <v>0</v>
      </c>
      <c r="G48" s="26">
        <f>IF(D48=0,0,E48/D48)*100</f>
        <v>100</v>
      </c>
    </row>
    <row r="49" spans="1:7" ht="16.5" customHeight="1">
      <c r="A49" s="4"/>
      <c r="B49" s="27"/>
      <c r="C49" s="14"/>
      <c r="D49" s="28"/>
      <c r="E49" s="28"/>
      <c r="F49" s="28"/>
      <c r="G49" s="28"/>
    </row>
    <row r="50" spans="1:7" ht="15.75" customHeight="1">
      <c r="A50" s="4"/>
      <c r="B50" s="37" t="s">
        <v>98</v>
      </c>
      <c r="C50" s="37"/>
      <c r="D50" s="26">
        <f>SUM(D48)</f>
        <v>27</v>
      </c>
      <c r="E50" s="26">
        <f>SUM(E48)</f>
        <v>27</v>
      </c>
      <c r="F50" s="26">
        <f>E50-D50</f>
        <v>0</v>
      </c>
      <c r="G50" s="26">
        <f>IF(D50=0,0,E50/D50)*100</f>
        <v>100</v>
      </c>
    </row>
    <row r="51" spans="1:7" ht="16.5" customHeight="1">
      <c r="A51" s="4"/>
      <c r="B51" s="27"/>
      <c r="C51" s="14"/>
      <c r="D51" s="28"/>
      <c r="E51" s="28"/>
      <c r="F51" s="28"/>
      <c r="G51" s="28"/>
    </row>
    <row r="52" spans="1:7" ht="16.5" customHeight="1">
      <c r="A52" s="4"/>
      <c r="B52" s="27"/>
      <c r="C52" s="14"/>
      <c r="D52" s="28"/>
      <c r="E52" s="28"/>
      <c r="F52" s="28"/>
      <c r="G52" s="28"/>
    </row>
    <row r="53" spans="1:7" ht="16.5" customHeight="1">
      <c r="A53" s="4"/>
      <c r="B53" s="21"/>
      <c r="C53" s="14" t="s">
        <v>26</v>
      </c>
      <c r="D53" s="26">
        <f>SUM(D50)</f>
        <v>27</v>
      </c>
      <c r="E53" s="26">
        <f>SUM(E50)</f>
        <v>27</v>
      </c>
      <c r="F53" s="26">
        <f>E53-D53</f>
        <v>0</v>
      </c>
      <c r="G53" s="26">
        <f>IF(D53=0,0,E53/D53)*100</f>
        <v>100</v>
      </c>
    </row>
    <row r="55" ht="16.5" customHeight="1"/>
    <row r="56" ht="16.5" customHeight="1"/>
    <row r="57" ht="16.5" customHeight="1"/>
    <row r="58" ht="16.5" customHeight="1"/>
  </sheetData>
  <sheetProtection selectLockedCells="1" selectUnlockedCells="1"/>
  <mergeCells count="10">
    <mergeCell ref="B41:G41"/>
    <mergeCell ref="B43:G43"/>
    <mergeCell ref="B48:C48"/>
    <mergeCell ref="B50:C50"/>
    <mergeCell ref="B2:G2"/>
    <mergeCell ref="B3:G3"/>
    <mergeCell ref="B8:G8"/>
    <mergeCell ref="B10:G10"/>
    <mergeCell ref="B33:C33"/>
    <mergeCell ref="B35:C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9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0.2890625" style="1" customWidth="1"/>
    <col min="2" max="2" width="70.57421875" style="1" customWidth="1"/>
    <col min="3" max="3" width="12.57421875" style="1" customWidth="1"/>
    <col min="4" max="6" width="20.57421875" style="1" customWidth="1"/>
    <col min="7" max="7" width="20.421875" style="1" customWidth="1"/>
    <col min="8" max="12" width="20.421875" style="1" hidden="1" customWidth="1"/>
    <col min="13" max="13" width="20.421875" style="1" customWidth="1"/>
    <col min="14" max="243" width="9.140625" style="1" customWidth="1"/>
    <col min="244" max="16384" width="9.140625" style="2" customWidth="1"/>
  </cols>
  <sheetData>
    <row r="1" ht="3" customHeight="1">
      <c r="A1" s="3"/>
    </row>
    <row r="2" spans="1:7" ht="21.75" customHeight="1">
      <c r="A2" s="4" t="s">
        <v>30</v>
      </c>
      <c r="B2" s="35" t="s">
        <v>28</v>
      </c>
      <c r="C2" s="35"/>
      <c r="D2" s="35"/>
      <c r="E2" s="35"/>
      <c r="F2" s="35"/>
      <c r="G2" s="35"/>
    </row>
    <row r="3" spans="1:7" s="6" customFormat="1" ht="18" customHeight="1">
      <c r="A3" s="20">
        <v>3</v>
      </c>
      <c r="B3" s="36" t="s">
        <v>31</v>
      </c>
      <c r="C3" s="36"/>
      <c r="D3" s="36"/>
      <c r="E3" s="36"/>
      <c r="F3" s="36"/>
      <c r="G3" s="36"/>
    </row>
    <row r="4" spans="1:7" ht="16.5" customHeight="1">
      <c r="A4" s="4"/>
      <c r="B4" s="7" t="str">
        <f>IF(ISBLANK(A2),"Обща",A2)</f>
        <v>Държавни Дейности</v>
      </c>
      <c r="C4" s="8" t="s">
        <v>1</v>
      </c>
      <c r="D4" s="9" t="s">
        <v>32</v>
      </c>
      <c r="E4" s="8" t="s">
        <v>2</v>
      </c>
      <c r="F4" s="9">
        <v>2023</v>
      </c>
      <c r="G4" s="8"/>
    </row>
    <row r="5" spans="1:7" ht="16.5" customHeight="1">
      <c r="A5" s="4"/>
      <c r="B5" s="10"/>
      <c r="C5" s="10"/>
      <c r="D5" s="10"/>
      <c r="E5" s="8" t="s">
        <v>3</v>
      </c>
      <c r="F5" s="11" t="str">
        <f>IF(A3=1,"Първо",IF(A3=2,"Второ",IF(A3=3,"Трето",IF(A3=4,"Четвърто","Грешка"))))</f>
        <v>Трето</v>
      </c>
      <c r="G5" s="10"/>
    </row>
    <row r="6" spans="1:7" ht="28.5" customHeight="1">
      <c r="A6" s="4"/>
      <c r="B6" s="12" t="s">
        <v>4</v>
      </c>
      <c r="C6" s="12" t="s">
        <v>5</v>
      </c>
      <c r="D6" s="12" t="s">
        <v>6</v>
      </c>
      <c r="E6" s="12" t="s">
        <v>7</v>
      </c>
      <c r="F6" s="12" t="s">
        <v>8</v>
      </c>
      <c r="G6" s="12" t="s">
        <v>9</v>
      </c>
    </row>
    <row r="7" spans="1:7" ht="16.5" customHeight="1">
      <c r="A7"/>
      <c r="B7"/>
      <c r="C7"/>
      <c r="D7"/>
      <c r="E7"/>
      <c r="F7"/>
      <c r="G7"/>
    </row>
    <row r="8" spans="1:7" ht="16.5" customHeight="1">
      <c r="A8"/>
      <c r="B8"/>
      <c r="C8"/>
      <c r="D8"/>
      <c r="E8"/>
      <c r="F8"/>
      <c r="G8"/>
    </row>
    <row r="9" spans="1:7" ht="16.5" customHeight="1">
      <c r="A9"/>
      <c r="B9"/>
      <c r="C9"/>
      <c r="D9"/>
      <c r="E9"/>
      <c r="F9"/>
      <c r="G9"/>
    </row>
    <row r="10" spans="1:7" ht="15">
      <c r="A10"/>
      <c r="B10"/>
      <c r="C10"/>
      <c r="D10"/>
      <c r="E10"/>
      <c r="F10"/>
      <c r="G10"/>
    </row>
    <row r="11" spans="1:7" ht="15">
      <c r="A11"/>
      <c r="B11"/>
      <c r="C11"/>
      <c r="D11"/>
      <c r="E11"/>
      <c r="F11"/>
      <c r="G11"/>
    </row>
    <row r="12" spans="1:7" ht="15">
      <c r="A12"/>
      <c r="B12"/>
      <c r="C12"/>
      <c r="D12"/>
      <c r="E12"/>
      <c r="F12"/>
      <c r="G12"/>
    </row>
    <row r="13" spans="1:12" ht="15">
      <c r="A13"/>
      <c r="B13"/>
      <c r="C13"/>
      <c r="D13"/>
      <c r="E13"/>
      <c r="F13"/>
      <c r="G13"/>
      <c r="H13"/>
      <c r="I13"/>
      <c r="J13"/>
      <c r="K13"/>
      <c r="L13"/>
    </row>
    <row r="14" spans="1:7" ht="15.75" customHeight="1">
      <c r="A14"/>
      <c r="B14"/>
      <c r="C14"/>
      <c r="D14"/>
      <c r="E14"/>
      <c r="F14"/>
      <c r="G14"/>
    </row>
    <row r="15" spans="1:7" ht="15">
      <c r="A15"/>
      <c r="B15"/>
      <c r="C15"/>
      <c r="D15"/>
      <c r="E15"/>
      <c r="F15"/>
      <c r="G15"/>
    </row>
    <row r="16" spans="1:7" ht="15.75" customHeight="1">
      <c r="A16"/>
      <c r="B16"/>
      <c r="C16"/>
      <c r="D16"/>
      <c r="E16"/>
      <c r="F16"/>
      <c r="G16"/>
    </row>
    <row r="17" spans="1:7" ht="15">
      <c r="A17"/>
      <c r="B17"/>
      <c r="C17"/>
      <c r="D17"/>
      <c r="E17"/>
      <c r="F17"/>
      <c r="G17"/>
    </row>
    <row r="18" spans="1:7" ht="15">
      <c r="A18"/>
      <c r="B18"/>
      <c r="C18"/>
      <c r="D18"/>
      <c r="E18"/>
      <c r="F18"/>
      <c r="G18"/>
    </row>
    <row r="19" spans="1:7" ht="15">
      <c r="A19"/>
      <c r="B19"/>
      <c r="C19"/>
      <c r="D19"/>
      <c r="E19"/>
      <c r="F19"/>
      <c r="G19"/>
    </row>
  </sheetData>
  <sheetProtection selectLockedCells="1" selectUnlockedCells="1"/>
  <mergeCells count="2">
    <mergeCell ref="B2:G2"/>
    <mergeCell ref="B3:G3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cp:lastPrinted>2023-10-10T11:18:32Z</cp:lastPrinted>
  <dcterms:created xsi:type="dcterms:W3CDTF">2023-10-10T07:06:08Z</dcterms:created>
  <dcterms:modified xsi:type="dcterms:W3CDTF">2023-10-10T11:18:34Z</dcterms:modified>
  <cp:category/>
  <cp:version/>
  <cp:contentType/>
  <cp:contentStatus/>
</cp:coreProperties>
</file>